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76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7" i="1" l="1"/>
  <c r="C67" i="1"/>
  <c r="D67" i="1"/>
  <c r="G67" i="1"/>
  <c r="J67" i="1"/>
  <c r="M67" i="1"/>
  <c r="P67" i="1"/>
  <c r="S67" i="1"/>
  <c r="V67" i="1"/>
  <c r="I78" i="1" l="1"/>
  <c r="R72" i="1" l="1"/>
  <c r="O72" i="1"/>
  <c r="R71" i="1"/>
  <c r="O71" i="1"/>
  <c r="C90" i="1"/>
  <c r="L84" i="1" l="1"/>
  <c r="I84" i="1"/>
  <c r="F84" i="1"/>
  <c r="R88" i="1"/>
  <c r="R87" i="1"/>
  <c r="R86" i="1"/>
  <c r="R85" i="1"/>
  <c r="R84" i="1"/>
  <c r="R83" i="1"/>
  <c r="R82" i="1"/>
  <c r="R81" i="1"/>
  <c r="R80" i="1"/>
  <c r="R79" i="1"/>
  <c r="O88" i="1"/>
  <c r="O87" i="1"/>
  <c r="O86" i="1"/>
  <c r="O85" i="1"/>
  <c r="O84" i="1"/>
  <c r="O83" i="1"/>
  <c r="O82" i="1"/>
  <c r="O81" i="1"/>
  <c r="O80" i="1"/>
  <c r="O79" i="1"/>
  <c r="R89" i="1" l="1"/>
  <c r="R78" i="1"/>
  <c r="R77" i="1"/>
  <c r="R76" i="1"/>
  <c r="R75" i="1"/>
  <c r="R74" i="1"/>
  <c r="R73" i="1"/>
  <c r="R70" i="1"/>
  <c r="R69" i="1"/>
  <c r="R68" i="1"/>
  <c r="R67" i="1"/>
  <c r="O89" i="1"/>
  <c r="O78" i="1"/>
  <c r="O77" i="1"/>
  <c r="O76" i="1"/>
  <c r="O75" i="1"/>
  <c r="O74" i="1"/>
  <c r="O73" i="1"/>
  <c r="O70" i="1"/>
  <c r="O69" i="1"/>
  <c r="O67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I89" i="1"/>
  <c r="I88" i="1"/>
  <c r="I87" i="1"/>
  <c r="I86" i="1"/>
  <c r="I85" i="1"/>
  <c r="I83" i="1"/>
  <c r="I82" i="1"/>
  <c r="I81" i="1"/>
  <c r="I80" i="1"/>
  <c r="I79" i="1"/>
  <c r="I77" i="1"/>
  <c r="I76" i="1"/>
  <c r="I75" i="1"/>
  <c r="I74" i="1"/>
  <c r="I73" i="1"/>
  <c r="I72" i="1"/>
  <c r="I71" i="1"/>
  <c r="I70" i="1"/>
  <c r="I69" i="1"/>
  <c r="I68" i="1"/>
  <c r="I67" i="1"/>
  <c r="F89" i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</calcChain>
</file>

<file path=xl/sharedStrings.xml><?xml version="1.0" encoding="utf-8"?>
<sst xmlns="http://schemas.openxmlformats.org/spreadsheetml/2006/main" count="240" uniqueCount="223">
  <si>
    <t>Наименование населенного пункта</t>
  </si>
  <si>
    <t>Численность населения (чел)</t>
  </si>
  <si>
    <t>город Белоярский</t>
  </si>
  <si>
    <t>п. Сорум</t>
  </si>
  <si>
    <t>п. Сосновка</t>
  </si>
  <si>
    <t>п. Верхнеказымский</t>
  </si>
  <si>
    <t>п. Лыхма</t>
  </si>
  <si>
    <t>п. Казым</t>
  </si>
  <si>
    <t>п. Полноват</t>
  </si>
  <si>
    <t>п. Ванзеват</t>
  </si>
  <si>
    <t>д. Нумто</t>
  </si>
  <si>
    <t>д. Юильск</t>
  </si>
  <si>
    <t>д. Тугияны</t>
  </si>
  <si>
    <t>д. Пашторы</t>
  </si>
  <si>
    <t>г. Лангепас</t>
  </si>
  <si>
    <t>г. Покачи</t>
  </si>
  <si>
    <t>пгт. Березово</t>
  </si>
  <si>
    <t>пгт. Игрим</t>
  </si>
  <si>
    <t>с.п. Приполярный</t>
  </si>
  <si>
    <t>с.п. Хулимсунт</t>
  </si>
  <si>
    <t>с.п. Светлый</t>
  </si>
  <si>
    <t>с.п. Саранпауль</t>
  </si>
  <si>
    <t>с. п. Сосьва</t>
  </si>
  <si>
    <t>с.п. Няксимволь</t>
  </si>
  <si>
    <t>с.п. Ванзетур</t>
  </si>
  <si>
    <t>с.п. Теги</t>
  </si>
  <si>
    <t>д. Анеево</t>
  </si>
  <si>
    <t>д. Пугоры</t>
  </si>
  <si>
    <t>д.Устрем</t>
  </si>
  <si>
    <t>д.Хурумпауль</t>
  </si>
  <si>
    <t xml:space="preserve">д. Щекурья </t>
  </si>
  <si>
    <t xml:space="preserve">д. Ясунт </t>
  </si>
  <si>
    <t>д.Нерохи</t>
  </si>
  <si>
    <t>д. Усть-Манья</t>
  </si>
  <si>
    <t>д. Хотлог</t>
  </si>
  <si>
    <t>д. Новинская</t>
  </si>
  <si>
    <t>д.Шайтанка</t>
  </si>
  <si>
    <t>д. Кимкъясуй</t>
  </si>
  <si>
    <t>д. Ломбовож</t>
  </si>
  <si>
    <t>д. Сартынья</t>
  </si>
  <si>
    <t>Нижневартовск</t>
  </si>
  <si>
    <t xml:space="preserve"> п.г.т.Излучинск</t>
  </si>
  <si>
    <t>с.Большетархово</t>
  </si>
  <si>
    <t xml:space="preserve"> д.Вампугол</t>
  </si>
  <si>
    <t xml:space="preserve"> д.Былино</t>
  </si>
  <si>
    <t>д.Соснино</t>
  </si>
  <si>
    <t xml:space="preserve"> пос. Аган</t>
  </si>
  <si>
    <t>пос.Ваховск</t>
  </si>
  <si>
    <t>с. Охтеурье</t>
  </si>
  <si>
    <t xml:space="preserve"> пос. З.Речка</t>
  </si>
  <si>
    <t>с. Корлики</t>
  </si>
  <si>
    <t>с. Ларьяк</t>
  </si>
  <si>
    <t xml:space="preserve">  с. Покур</t>
  </si>
  <si>
    <t xml:space="preserve">  д.Вата</t>
  </si>
  <si>
    <t xml:space="preserve"> д. Пасол</t>
  </si>
  <si>
    <t>Октябрьское</t>
  </si>
  <si>
    <t>Унъюган</t>
  </si>
  <si>
    <t>Перегребное</t>
  </si>
  <si>
    <t>Н.Нарыкары</t>
  </si>
  <si>
    <t>М.Атлым</t>
  </si>
  <si>
    <t>Карымкары</t>
  </si>
  <si>
    <t xml:space="preserve">г.Радужный </t>
  </si>
  <si>
    <t xml:space="preserve">пгт.Нововганск Нижневартовского района </t>
  </si>
  <si>
    <t xml:space="preserve">с.Варьеган Нижневартовский район </t>
  </si>
  <si>
    <t>г.п.Барсово</t>
  </si>
  <si>
    <t xml:space="preserve">г.п.Белый Яр </t>
  </si>
  <si>
    <t>с.Сытомино</t>
  </si>
  <si>
    <t>с.п.Солнечный</t>
  </si>
  <si>
    <t>д. Сайгатино</t>
  </si>
  <si>
    <t>с.Локосово</t>
  </si>
  <si>
    <t>д.Русскинская</t>
  </si>
  <si>
    <t>с.п.Тундрино</t>
  </si>
  <si>
    <t>д.Лямина</t>
  </si>
  <si>
    <t>с.п.Угут</t>
  </si>
  <si>
    <t>с.п.Ульт-Ягун</t>
  </si>
  <si>
    <t>д. Тром - Аган</t>
  </si>
  <si>
    <t>г.п. Лянтор</t>
  </si>
  <si>
    <t>г.п.Федоровский</t>
  </si>
  <si>
    <t>с.п.Нижнесортымский</t>
  </si>
  <si>
    <t>г.Сургут</t>
  </si>
  <si>
    <t>г.Урай</t>
  </si>
  <si>
    <t xml:space="preserve">пгт. Междуреченский </t>
  </si>
  <si>
    <t>пгт. Мортка</t>
  </si>
  <si>
    <t>пгт. Кондинское</t>
  </si>
  <si>
    <t>пгт. Куминский</t>
  </si>
  <si>
    <t>пгт. Луговой</t>
  </si>
  <si>
    <t xml:space="preserve">п. Половинка </t>
  </si>
  <si>
    <t>п. Дальний</t>
  </si>
  <si>
    <t xml:space="preserve">п. Лиственичный </t>
  </si>
  <si>
    <t xml:space="preserve">п. Мулымья </t>
  </si>
  <si>
    <t>п. Назарово</t>
  </si>
  <si>
    <t>п.Супра</t>
  </si>
  <si>
    <t>п. Ягодный</t>
  </si>
  <si>
    <t>д.Шапша</t>
  </si>
  <si>
    <t>с.Нялинское</t>
  </si>
  <si>
    <t>п.Пырьях</t>
  </si>
  <si>
    <t>с.Кышик</t>
  </si>
  <si>
    <t>с.Селиярово</t>
  </si>
  <si>
    <t>п.Красноленинский</t>
  </si>
  <si>
    <t>п.Кедровый</t>
  </si>
  <si>
    <t>с.Елизарово</t>
  </si>
  <si>
    <t>с.Троица</t>
  </si>
  <si>
    <t>д.Ягурьях</t>
  </si>
  <si>
    <t>д.Белогорье</t>
  </si>
  <si>
    <t>п.Луговской</t>
  </si>
  <si>
    <t>п.Кирпичный</t>
  </si>
  <si>
    <t>д.Ярки</t>
  </si>
  <si>
    <t>п.Сибирский</t>
  </si>
  <si>
    <t>с.Батово</t>
  </si>
  <si>
    <t>с.Реполово</t>
  </si>
  <si>
    <t>п.Выкатной</t>
  </si>
  <si>
    <t>с.Тюли</t>
  </si>
  <si>
    <t>с.Цингалы</t>
  </si>
  <si>
    <t>п. Горноправдинск</t>
  </si>
  <si>
    <t>п.Бобровский</t>
  </si>
  <si>
    <t>п. Урманный</t>
  </si>
  <si>
    <t>с. Согом</t>
  </si>
  <si>
    <t>с. Зенково</t>
  </si>
  <si>
    <t>д. Лугофилинская</t>
  </si>
  <si>
    <t>д. Чембакчино</t>
  </si>
  <si>
    <t>г.п Советский</t>
  </si>
  <si>
    <t>г.п Коммунистический</t>
  </si>
  <si>
    <t>г.п. Зеленоборск</t>
  </si>
  <si>
    <t>г.п. Агириш</t>
  </si>
  <si>
    <t>г.п. Пионеркий</t>
  </si>
  <si>
    <t>г.п. Малиновский</t>
  </si>
  <si>
    <t>г.п. Таёжный</t>
  </si>
  <si>
    <t>с.п. Алябьевский</t>
  </si>
  <si>
    <t xml:space="preserve">г.Когалым </t>
  </si>
  <si>
    <t>г. Мегион</t>
  </si>
  <si>
    <t xml:space="preserve">гНефтеюганск </t>
  </si>
  <si>
    <t xml:space="preserve">гПыть-Ях </t>
  </si>
  <si>
    <t>сп.Пойковский</t>
  </si>
  <si>
    <t>спСивыс-Ях</t>
  </si>
  <si>
    <t>КС-5</t>
  </si>
  <si>
    <t>КС-6</t>
  </si>
  <si>
    <t>Каменное</t>
  </si>
  <si>
    <t>Талинка</t>
  </si>
  <si>
    <t>Б.Атлым</t>
  </si>
  <si>
    <t>Андра</t>
  </si>
  <si>
    <t>Пальяново</t>
  </si>
  <si>
    <t>Б.Леуши</t>
  </si>
  <si>
    <t xml:space="preserve">Комсомольский </t>
  </si>
  <si>
    <t xml:space="preserve">Сергино </t>
  </si>
  <si>
    <t xml:space="preserve">Чемаши </t>
  </si>
  <si>
    <t>г. Югорск</t>
  </si>
  <si>
    <t>Белоярский район</t>
  </si>
  <si>
    <t xml:space="preserve">Березовский район </t>
  </si>
  <si>
    <t>Нижневартовский район</t>
  </si>
  <si>
    <t xml:space="preserve">Октябрьский район </t>
  </si>
  <si>
    <t xml:space="preserve">Сургутский район </t>
  </si>
  <si>
    <t xml:space="preserve">Кондинский район </t>
  </si>
  <si>
    <t>г.Ханты-Мансийск</t>
  </si>
  <si>
    <t xml:space="preserve">Ханты-Мансийский район </t>
  </si>
  <si>
    <t xml:space="preserve">Советский район </t>
  </si>
  <si>
    <t xml:space="preserve">Нефтеюганский район </t>
  </si>
  <si>
    <t>Всего исследовано проб воды по санитарно-химическимпоказателям</t>
  </si>
  <si>
    <t>Всего проб</t>
  </si>
  <si>
    <t>среднее содержание (мг/л)</t>
  </si>
  <si>
    <t>величина ошибки метода определения</t>
  </si>
  <si>
    <t>среднее значение  (мг/л)</t>
  </si>
  <si>
    <t>среднее значение  (градусы)</t>
  </si>
  <si>
    <t>среднее значение  (баллы)</t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</si>
  <si>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Железо (Fe, суммарно) ПДК 0,3 (1,0)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</si>
  <si>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Марганец (Mn, суммарно) ПДК 0,1 (0,5)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</si>
  <si>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Аммиак (по азоту) ПДК 2,0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</si>
  <si>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Цветность</t>
    </r>
    <r>
      <rPr>
        <sz val="11"/>
        <color theme="1"/>
        <rFont val="Calibri"/>
        <family val="2"/>
      </rPr>
      <t xml:space="preserve">  (не более 20 (35) градусов)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</si>
  <si>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Мутность</t>
    </r>
    <r>
      <rPr>
        <sz val="11"/>
        <color theme="1"/>
        <rFont val="Calibri"/>
        <family val="2"/>
      </rPr>
      <t xml:space="preserve">  (не более 1,5 (2,0) мг/л)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</si>
  <si>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Привкус</t>
    </r>
    <r>
      <rPr>
        <sz val="11"/>
        <color theme="1"/>
        <rFont val="Calibri"/>
        <family val="2"/>
      </rPr>
      <t xml:space="preserve">  (не более 2,0 баллов)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</si>
  <si>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Запах</t>
    </r>
    <r>
      <rPr>
        <sz val="11"/>
        <color theme="1"/>
        <rFont val="Calibri"/>
        <family val="2"/>
      </rPr>
      <t xml:space="preserve">  (не более 2,0 баллов)</t>
    </r>
  </si>
  <si>
    <t xml:space="preserve">д. Деминская </t>
  </si>
  <si>
    <t xml:space="preserve">д. Верхненильдин </t>
  </si>
  <si>
    <t xml:space="preserve">д.Усть - Колекъган </t>
  </si>
  <si>
    <t>д. Большой Ларьяк</t>
  </si>
  <si>
    <t xml:space="preserve">д. Сосновый бор </t>
  </si>
  <si>
    <t>д. Чехломей</t>
  </si>
  <si>
    <t>с. Большой Камень</t>
  </si>
  <si>
    <t>п. Кормужиханка</t>
  </si>
  <si>
    <t>п. Горнореченск</t>
  </si>
  <si>
    <t>п. Заречный</t>
  </si>
  <si>
    <t xml:space="preserve">В. Нарыкары </t>
  </si>
  <si>
    <t xml:space="preserve">п. Шеркалы </t>
  </si>
  <si>
    <t>д. Высокий Мыс</t>
  </si>
  <si>
    <t xml:space="preserve">д. Тайлакова </t>
  </si>
  <si>
    <t xml:space="preserve">д.Таурова </t>
  </si>
  <si>
    <t>д. Каюкова</t>
  </si>
  <si>
    <t xml:space="preserve">п. Малоюганский </t>
  </si>
  <si>
    <t xml:space="preserve">п. Горный </t>
  </si>
  <si>
    <t xml:space="preserve">п. Песчаный </t>
  </si>
  <si>
    <t>д. Верхне-Мысовая</t>
  </si>
  <si>
    <t>д. Юган</t>
  </si>
  <si>
    <t>д.Старый Катыш</t>
  </si>
  <si>
    <t>д. Юмас</t>
  </si>
  <si>
    <t>с. Ямки</t>
  </si>
  <si>
    <t>д. Сотник</t>
  </si>
  <si>
    <t>с. Болчары</t>
  </si>
  <si>
    <t>с. Алтай</t>
  </si>
  <si>
    <t>д. Кама</t>
  </si>
  <si>
    <t>с. Леуши</t>
  </si>
  <si>
    <t>с. Чантырья</t>
  </si>
  <si>
    <t>с. Шаим</t>
  </si>
  <si>
    <t>д. Ушья</t>
  </si>
  <si>
    <t>д. Шугур</t>
  </si>
  <si>
    <t>с. Карым</t>
  </si>
  <si>
    <t>д. Никулкина</t>
  </si>
  <si>
    <t>д. Ильичевка</t>
  </si>
  <si>
    <t>д. Нялина</t>
  </si>
  <si>
    <t>сп. Сингапай</t>
  </si>
  <si>
    <t>сп. Каркатеевы</t>
  </si>
  <si>
    <t>сп. Куть-Ях</t>
  </si>
  <si>
    <t>сп. Лемпино</t>
  </si>
  <si>
    <t>сп. Салым</t>
  </si>
  <si>
    <t>сп. Сентябрьский</t>
  </si>
  <si>
    <t>сп. Усть-Юган</t>
  </si>
  <si>
    <t>сп. Чеускино</t>
  </si>
  <si>
    <t>сп. Юганская -Обь</t>
  </si>
  <si>
    <t>Приобье</t>
  </si>
  <si>
    <t>результаты исследования проб воды на мкб показатели</t>
  </si>
  <si>
    <t>всего проб</t>
  </si>
  <si>
    <t>неудовлетвор. Результат</t>
  </si>
  <si>
    <t>Результаты исследования проб воды на мкб показатели</t>
  </si>
  <si>
    <t xml:space="preserve">Результаты исследования питьевой воды по санитарно-химическим и микробиологическим  показателям, подаваемой населению с использованием централизованных систем водоснабжения, отобранной после водоподготовки, перед поступлением в распределительную сеть, в распределительной сети при проведении контрольно-надзорных мероприятий, социально-гигиенический мониторинга, производственного контроля (в расчет средних уровней показателей не включаются некорректные данные (так называемые "выбросы"). </t>
  </si>
  <si>
    <t>Сведения об обеспеченности населения  питьевой водой на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</si>
</sst>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6" fillId="7" borderId="3" xfId="1" applyFont="1" applyFill="1" applyBorder="1" applyAlignment="1">
      <alignment horizontal="left" vertical="center" wrapText="1"/>
    </xf>
    <xf numFmtId="0" fontId="6" fillId="8" borderId="3" xfId="1" applyFont="1" applyFill="1" applyBorder="1" applyAlignment="1">
      <alignment horizontal="left" vertical="center" wrapText="1"/>
    </xf>
    <xf numFmtId="0" fontId="6" fillId="9" borderId="3" xfId="1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0" fillId="11" borderId="3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 vertical="center" wrapText="1"/>
    </xf>
    <xf numFmtId="0" fontId="11" fillId="12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1" fillId="5" borderId="3" xfId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 shrinkToFi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/>
    <xf numFmtId="0" fontId="14" fillId="0" borderId="7" xfId="0" applyFont="1" applyBorder="1" applyAlignment="1"/>
    <xf numFmtId="0" fontId="16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distributed"/>
    </xf>
    <xf numFmtId="0" fontId="14" fillId="0" borderId="1" xfId="0" applyFont="1" applyBorder="1" applyAlignment="1">
      <alignment horizontal="center" vertical="distributed"/>
    </xf>
    <xf numFmtId="0" fontId="14" fillId="0" borderId="5" xfId="0" applyFont="1" applyBorder="1" applyAlignment="1">
      <alignment horizontal="center" vertical="distributed"/>
    </xf>
    <xf numFmtId="0" fontId="14" fillId="0" borderId="4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distributed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CC"/>
      <color rgb="FFCCCCFF"/>
      <color rgb="FFCCFFCC"/>
      <color rgb="FFCCECFF"/>
      <color rgb="FFCCCC00"/>
      <color rgb="FF6666FF"/>
      <color rgb="FFCC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5"/>
  <sheetViews>
    <sheetView tabSelected="1" view="pageBreakPreview" zoomScale="90" zoomScaleNormal="100" zoomScaleSheetLayoutView="90" workbookViewId="0">
      <selection activeCell="E88" sqref="E88:I88"/>
    </sheetView>
  </sheetViews>
  <sheetFormatPr defaultRowHeight="15" x14ac:dyDescent="0.25"/>
  <cols>
    <col min="1" max="1" width="19.42578125" customWidth="1"/>
    <col min="2" max="2" width="14.7109375" customWidth="1"/>
    <col min="3" max="26" width="11.140625" customWidth="1"/>
  </cols>
  <sheetData>
    <row r="1" spans="1:26" ht="15.75" x14ac:dyDescent="0.25">
      <c r="A1" s="1" t="s">
        <v>222</v>
      </c>
      <c r="B1" s="1"/>
      <c r="C1" s="1"/>
      <c r="D1" s="1"/>
      <c r="E1" s="1"/>
    </row>
    <row r="2" spans="1:26" ht="81.75" customHeight="1" x14ac:dyDescent="0.25">
      <c r="A2" s="64" t="s">
        <v>0</v>
      </c>
      <c r="B2" s="64" t="s">
        <v>1</v>
      </c>
      <c r="C2" s="61" t="s">
        <v>221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70.5" customHeight="1" x14ac:dyDescent="0.25">
      <c r="A3" s="65"/>
      <c r="B3" s="65"/>
      <c r="C3" s="67" t="s">
        <v>156</v>
      </c>
      <c r="D3" s="69" t="s">
        <v>163</v>
      </c>
      <c r="E3" s="70"/>
      <c r="F3" s="71"/>
      <c r="G3" s="69" t="s">
        <v>164</v>
      </c>
      <c r="H3" s="70"/>
      <c r="I3" s="71"/>
      <c r="J3" s="69" t="s">
        <v>165</v>
      </c>
      <c r="K3" s="70"/>
      <c r="L3" s="71"/>
      <c r="M3" s="69" t="s">
        <v>166</v>
      </c>
      <c r="N3" s="70"/>
      <c r="O3" s="71"/>
      <c r="P3" s="69" t="s">
        <v>167</v>
      </c>
      <c r="Q3" s="70"/>
      <c r="R3" s="71"/>
      <c r="S3" s="72" t="s">
        <v>168</v>
      </c>
      <c r="T3" s="73"/>
      <c r="U3" s="74"/>
      <c r="V3" s="75" t="s">
        <v>169</v>
      </c>
      <c r="W3" s="76"/>
      <c r="X3" s="77"/>
      <c r="Y3" s="60" t="s">
        <v>220</v>
      </c>
      <c r="Z3" s="60"/>
    </row>
    <row r="4" spans="1:26" ht="69" customHeight="1" x14ac:dyDescent="0.25">
      <c r="A4" s="66"/>
      <c r="B4" s="66"/>
      <c r="C4" s="68"/>
      <c r="D4" s="51" t="s">
        <v>157</v>
      </c>
      <c r="E4" s="51" t="s">
        <v>158</v>
      </c>
      <c r="F4" s="52" t="s">
        <v>159</v>
      </c>
      <c r="G4" s="51" t="s">
        <v>157</v>
      </c>
      <c r="H4" s="51" t="s">
        <v>158</v>
      </c>
      <c r="I4" s="52" t="s">
        <v>159</v>
      </c>
      <c r="J4" s="51" t="s">
        <v>157</v>
      </c>
      <c r="K4" s="51" t="s">
        <v>158</v>
      </c>
      <c r="L4" s="52" t="s">
        <v>159</v>
      </c>
      <c r="M4" s="51" t="s">
        <v>157</v>
      </c>
      <c r="N4" s="51" t="s">
        <v>161</v>
      </c>
      <c r="O4" s="52" t="s">
        <v>159</v>
      </c>
      <c r="P4" s="51" t="s">
        <v>157</v>
      </c>
      <c r="Q4" s="51" t="s">
        <v>160</v>
      </c>
      <c r="R4" s="52" t="s">
        <v>159</v>
      </c>
      <c r="S4" s="51" t="s">
        <v>157</v>
      </c>
      <c r="T4" s="51" t="s">
        <v>162</v>
      </c>
      <c r="U4" s="52" t="s">
        <v>159</v>
      </c>
      <c r="V4" s="51" t="s">
        <v>157</v>
      </c>
      <c r="W4" s="51" t="s">
        <v>162</v>
      </c>
      <c r="X4" s="52" t="s">
        <v>159</v>
      </c>
      <c r="Y4" s="53" t="s">
        <v>218</v>
      </c>
      <c r="Z4" s="53" t="s">
        <v>219</v>
      </c>
    </row>
    <row r="5" spans="1:26" hidden="1" x14ac:dyDescent="0.25">
      <c r="A5" s="35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"/>
      <c r="Y5" s="54"/>
      <c r="Z5" s="54"/>
    </row>
    <row r="6" spans="1:26" hidden="1" x14ac:dyDescent="0.25">
      <c r="A6" s="35" t="s">
        <v>146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4"/>
      <c r="Y6" s="54"/>
      <c r="Z6" s="54"/>
    </row>
    <row r="7" spans="1:26" hidden="1" x14ac:dyDescent="0.25">
      <c r="A7" s="33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4"/>
      <c r="Y7" s="54"/>
      <c r="Z7" s="54"/>
    </row>
    <row r="8" spans="1:26" hidden="1" x14ac:dyDescent="0.25">
      <c r="A8" s="33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4"/>
      <c r="Y8" s="54"/>
      <c r="Z8" s="54"/>
    </row>
    <row r="9" spans="1:26" hidden="1" x14ac:dyDescent="0.25">
      <c r="A9" s="33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"/>
      <c r="Y9" s="54"/>
      <c r="Z9" s="54"/>
    </row>
    <row r="10" spans="1:26" hidden="1" x14ac:dyDescent="0.25">
      <c r="A10" s="33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4"/>
      <c r="Y10" s="54"/>
      <c r="Z10" s="54"/>
    </row>
    <row r="11" spans="1:26" hidden="1" x14ac:dyDescent="0.25">
      <c r="A11" s="33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4"/>
      <c r="Y11" s="54"/>
      <c r="Z11" s="54"/>
    </row>
    <row r="12" spans="1:26" hidden="1" x14ac:dyDescent="0.25">
      <c r="A12" s="33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4"/>
      <c r="Y12" s="54"/>
      <c r="Z12" s="54"/>
    </row>
    <row r="13" spans="1:26" hidden="1" x14ac:dyDescent="0.25">
      <c r="A13" s="33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4"/>
      <c r="Y13" s="54"/>
      <c r="Z13" s="54"/>
    </row>
    <row r="14" spans="1:26" hidden="1" x14ac:dyDescent="0.25">
      <c r="A14" s="33" t="s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4"/>
      <c r="Y14" s="54"/>
      <c r="Z14" s="54"/>
    </row>
    <row r="15" spans="1:26" hidden="1" x14ac:dyDescent="0.25">
      <c r="A15" s="33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4"/>
      <c r="Y15" s="54"/>
      <c r="Z15" s="54"/>
    </row>
    <row r="16" spans="1:26" hidden="1" x14ac:dyDescent="0.25">
      <c r="A16" s="33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4"/>
      <c r="Y16" s="54"/>
      <c r="Z16" s="54"/>
    </row>
    <row r="17" spans="1:26" hidden="1" x14ac:dyDescent="0.25">
      <c r="A17" s="33" t="s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4"/>
      <c r="Y17" s="54"/>
      <c r="Z17" s="54"/>
    </row>
    <row r="18" spans="1:26" hidden="1" x14ac:dyDescent="0.25">
      <c r="A18" s="36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4"/>
      <c r="Y18" s="54"/>
      <c r="Z18" s="54"/>
    </row>
    <row r="19" spans="1:26" hidden="1" x14ac:dyDescent="0.25">
      <c r="A19" s="36" t="s">
        <v>147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4"/>
      <c r="Y19" s="54"/>
      <c r="Z19" s="54"/>
    </row>
    <row r="20" spans="1:26" hidden="1" x14ac:dyDescent="0.25">
      <c r="A20" s="34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4"/>
      <c r="Y20" s="54"/>
      <c r="Z20" s="54"/>
    </row>
    <row r="21" spans="1:26" hidden="1" x14ac:dyDescent="0.25">
      <c r="A21" s="34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4"/>
      <c r="Y21" s="54"/>
      <c r="Z21" s="54"/>
    </row>
    <row r="22" spans="1:26" hidden="1" x14ac:dyDescent="0.25">
      <c r="A22" s="34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4"/>
      <c r="Y22" s="54"/>
      <c r="Z22" s="54"/>
    </row>
    <row r="23" spans="1:26" hidden="1" x14ac:dyDescent="0.25">
      <c r="A23" s="34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4"/>
      <c r="Y23" s="54"/>
      <c r="Z23" s="54"/>
    </row>
    <row r="24" spans="1:26" hidden="1" x14ac:dyDescent="0.25">
      <c r="A24" s="34" t="s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4"/>
      <c r="Y24" s="54"/>
      <c r="Z24" s="54"/>
    </row>
    <row r="25" spans="1:26" hidden="1" x14ac:dyDescent="0.25">
      <c r="A25" s="34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4"/>
      <c r="Y25" s="54"/>
      <c r="Z25" s="54"/>
    </row>
    <row r="26" spans="1:26" hidden="1" x14ac:dyDescent="0.25">
      <c r="A26" s="34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4"/>
      <c r="Y26" s="54"/>
      <c r="Z26" s="54"/>
    </row>
    <row r="27" spans="1:26" hidden="1" x14ac:dyDescent="0.25">
      <c r="A27" s="34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4"/>
      <c r="Y27" s="54"/>
      <c r="Z27" s="54"/>
    </row>
    <row r="28" spans="1:26" hidden="1" x14ac:dyDescent="0.25">
      <c r="A28" s="34" t="s">
        <v>25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4"/>
      <c r="Y28" s="54"/>
      <c r="Z28" s="54"/>
    </row>
    <row r="29" spans="1:26" hidden="1" x14ac:dyDescent="0.25">
      <c r="A29" s="34" t="s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4"/>
      <c r="Y29" s="54"/>
      <c r="Z29" s="54"/>
    </row>
    <row r="30" spans="1:26" hidden="1" x14ac:dyDescent="0.25">
      <c r="A30" s="34" t="s">
        <v>27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4"/>
      <c r="Y30" s="54"/>
      <c r="Z30" s="54"/>
    </row>
    <row r="31" spans="1:26" hidden="1" x14ac:dyDescent="0.25">
      <c r="A31" s="34" t="s">
        <v>28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4"/>
      <c r="Y31" s="54"/>
      <c r="Z31" s="54"/>
    </row>
    <row r="32" spans="1:26" hidden="1" x14ac:dyDescent="0.25">
      <c r="A32" s="34" t="s">
        <v>29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4"/>
      <c r="Y32" s="54"/>
      <c r="Z32" s="54"/>
    </row>
    <row r="33" spans="1:26" hidden="1" x14ac:dyDescent="0.25">
      <c r="A33" s="34" t="s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4"/>
      <c r="Y33" s="54"/>
      <c r="Z33" s="54"/>
    </row>
    <row r="34" spans="1:26" hidden="1" x14ac:dyDescent="0.25">
      <c r="A34" s="34" t="s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4"/>
      <c r="Y34" s="54"/>
      <c r="Z34" s="54"/>
    </row>
    <row r="35" spans="1:26" hidden="1" x14ac:dyDescent="0.25">
      <c r="A35" s="34" t="s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4"/>
      <c r="Y35" s="54"/>
      <c r="Z35" s="54"/>
    </row>
    <row r="36" spans="1:26" hidden="1" x14ac:dyDescent="0.25">
      <c r="A36" s="34" t="s">
        <v>33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4"/>
      <c r="Y36" s="54"/>
      <c r="Z36" s="54"/>
    </row>
    <row r="37" spans="1:26" hidden="1" x14ac:dyDescent="0.25">
      <c r="A37" s="34" t="s">
        <v>34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4"/>
      <c r="Y37" s="54"/>
      <c r="Z37" s="54"/>
    </row>
    <row r="38" spans="1:26" hidden="1" x14ac:dyDescent="0.25">
      <c r="A38" s="34" t="s">
        <v>35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4"/>
      <c r="Y38" s="54"/>
      <c r="Z38" s="54"/>
    </row>
    <row r="39" spans="1:26" hidden="1" x14ac:dyDescent="0.25">
      <c r="A39" s="34" t="s">
        <v>36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4"/>
      <c r="Y39" s="54"/>
      <c r="Z39" s="54"/>
    </row>
    <row r="40" spans="1:26" hidden="1" x14ac:dyDescent="0.25">
      <c r="A40" s="34" t="s">
        <v>170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4"/>
      <c r="Y40" s="54"/>
      <c r="Z40" s="54"/>
    </row>
    <row r="41" spans="1:26" hidden="1" x14ac:dyDescent="0.25">
      <c r="A41" s="34" t="s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4"/>
      <c r="Y41" s="54"/>
      <c r="Z41" s="54"/>
    </row>
    <row r="42" spans="1:26" hidden="1" x14ac:dyDescent="0.25">
      <c r="A42" s="34" t="s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4"/>
      <c r="Y42" s="54"/>
      <c r="Z42" s="54"/>
    </row>
    <row r="43" spans="1:26" hidden="1" x14ac:dyDescent="0.25">
      <c r="A43" s="34" t="s">
        <v>171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4"/>
      <c r="Y43" s="54"/>
      <c r="Z43" s="54"/>
    </row>
    <row r="44" spans="1:26" hidden="1" x14ac:dyDescent="0.25">
      <c r="A44" s="34" t="s">
        <v>39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4"/>
      <c r="Y44" s="54"/>
      <c r="Z44" s="54"/>
    </row>
    <row r="45" spans="1:26" hidden="1" x14ac:dyDescent="0.25">
      <c r="A45" s="37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4"/>
      <c r="Y45" s="54"/>
      <c r="Z45" s="54"/>
    </row>
    <row r="46" spans="1:26" hidden="1" x14ac:dyDescent="0.25">
      <c r="A46" s="38" t="s">
        <v>15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4"/>
      <c r="Y46" s="54"/>
      <c r="Z46" s="54"/>
    </row>
    <row r="47" spans="1:26" hidden="1" x14ac:dyDescent="0.25">
      <c r="A47" s="39" t="s">
        <v>40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4"/>
      <c r="Y47" s="54"/>
      <c r="Z47" s="54"/>
    </row>
    <row r="48" spans="1:26" ht="24.75" hidden="1" customHeight="1" x14ac:dyDescent="0.25">
      <c r="A48" s="39" t="s">
        <v>148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4"/>
      <c r="Y48" s="54"/>
      <c r="Z48" s="54"/>
    </row>
    <row r="49" spans="1:26" hidden="1" x14ac:dyDescent="0.25">
      <c r="A49" s="29" t="s">
        <v>41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4"/>
      <c r="Y49" s="54"/>
      <c r="Z49" s="54"/>
    </row>
    <row r="50" spans="1:26" hidden="1" x14ac:dyDescent="0.25">
      <c r="A50" s="29" t="s">
        <v>42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  <c r="Y50" s="54"/>
      <c r="Z50" s="54"/>
    </row>
    <row r="51" spans="1:26" hidden="1" x14ac:dyDescent="0.25">
      <c r="A51" s="29" t="s">
        <v>43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  <c r="Y51" s="54"/>
      <c r="Z51" s="54"/>
    </row>
    <row r="52" spans="1:26" hidden="1" x14ac:dyDescent="0.25">
      <c r="A52" s="29" t="s">
        <v>44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  <c r="Y52" s="54"/>
      <c r="Z52" s="54"/>
    </row>
    <row r="53" spans="1:26" hidden="1" x14ac:dyDescent="0.25">
      <c r="A53" s="29" t="s">
        <v>45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  <c r="Y53" s="54"/>
      <c r="Z53" s="54"/>
    </row>
    <row r="54" spans="1:26" hidden="1" x14ac:dyDescent="0.25">
      <c r="A54" s="29" t="s">
        <v>46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  <c r="Y54" s="54"/>
      <c r="Z54" s="54"/>
    </row>
    <row r="55" spans="1:26" hidden="1" x14ac:dyDescent="0.25">
      <c r="A55" s="29" t="s">
        <v>47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  <c r="Y55" s="54"/>
      <c r="Z55" s="54"/>
    </row>
    <row r="56" spans="1:26" hidden="1" x14ac:dyDescent="0.25">
      <c r="A56" s="29" t="s">
        <v>48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4"/>
      <c r="Y56" s="54"/>
      <c r="Z56" s="54"/>
    </row>
    <row r="57" spans="1:26" hidden="1" x14ac:dyDescent="0.25">
      <c r="A57" s="29" t="s">
        <v>49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4"/>
      <c r="Y57" s="54"/>
      <c r="Z57" s="54"/>
    </row>
    <row r="58" spans="1:26" hidden="1" x14ac:dyDescent="0.25">
      <c r="A58" s="29" t="s">
        <v>50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4"/>
      <c r="Y58" s="54"/>
      <c r="Z58" s="54"/>
    </row>
    <row r="59" spans="1:26" hidden="1" x14ac:dyDescent="0.25">
      <c r="A59" s="29" t="s">
        <v>51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4"/>
      <c r="Y59" s="54"/>
      <c r="Z59" s="54"/>
    </row>
    <row r="60" spans="1:26" hidden="1" x14ac:dyDescent="0.25">
      <c r="A60" s="29" t="s">
        <v>52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4"/>
      <c r="Y60" s="54"/>
      <c r="Z60" s="54"/>
    </row>
    <row r="61" spans="1:26" hidden="1" x14ac:dyDescent="0.25">
      <c r="A61" s="29" t="s">
        <v>53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4"/>
      <c r="Y61" s="54"/>
      <c r="Z61" s="54"/>
    </row>
    <row r="62" spans="1:26" hidden="1" x14ac:dyDescent="0.25">
      <c r="A62" s="29" t="s">
        <v>175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4"/>
      <c r="Y62" s="54"/>
      <c r="Z62" s="54"/>
    </row>
    <row r="63" spans="1:26" hidden="1" x14ac:dyDescent="0.25">
      <c r="A63" s="29" t="s">
        <v>174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4"/>
      <c r="Y63" s="54"/>
      <c r="Z63" s="54"/>
    </row>
    <row r="64" spans="1:26" hidden="1" x14ac:dyDescent="0.25">
      <c r="A64" s="29" t="s">
        <v>173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4"/>
      <c r="Y64" s="54"/>
      <c r="Z64" s="54"/>
    </row>
    <row r="65" spans="1:26" hidden="1" x14ac:dyDescent="0.25">
      <c r="A65" s="29" t="s">
        <v>172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4"/>
      <c r="Y65" s="54"/>
      <c r="Z65" s="54"/>
    </row>
    <row r="66" spans="1:26" hidden="1" x14ac:dyDescent="0.25">
      <c r="A66" s="29" t="s">
        <v>54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4"/>
      <c r="Y66" s="54"/>
      <c r="Z66" s="54"/>
    </row>
    <row r="67" spans="1:26" ht="35.25" customHeight="1" x14ac:dyDescent="0.25">
      <c r="A67" s="40" t="s">
        <v>149</v>
      </c>
      <c r="B67" s="12">
        <v>32023</v>
      </c>
      <c r="C67" s="55">
        <f>SUM(C68:C89)</f>
        <v>443</v>
      </c>
      <c r="D67" s="55">
        <f>SUM(D68:D89)</f>
        <v>255</v>
      </c>
      <c r="E67" s="55">
        <v>0.5</v>
      </c>
      <c r="F67" s="56">
        <f t="shared" ref="F67:F89" si="0">SUM(E67*0.25)</f>
        <v>0.125</v>
      </c>
      <c r="G67" s="55">
        <f>SUM(G68:G89)</f>
        <v>256</v>
      </c>
      <c r="H67" s="55">
        <v>0.37</v>
      </c>
      <c r="I67" s="56">
        <f t="shared" ref="I67:I89" si="1">SUM(H67*0.25)</f>
        <v>9.2499999999999999E-2</v>
      </c>
      <c r="J67" s="55">
        <f>SUM(J68:J89)</f>
        <v>215</v>
      </c>
      <c r="K67" s="55">
        <v>0.61</v>
      </c>
      <c r="L67" s="56">
        <f t="shared" ref="L67:L89" si="2">SUM(K67*0.2)</f>
        <v>0.122</v>
      </c>
      <c r="M67" s="55">
        <f>SUM(M68:M89)</f>
        <v>419</v>
      </c>
      <c r="N67" s="55">
        <v>20.7</v>
      </c>
      <c r="O67" s="56">
        <f t="shared" ref="O67:O89" si="3">SUM(N67*0.3)</f>
        <v>6.21</v>
      </c>
      <c r="P67" s="55">
        <f>SUM(P68:P89)</f>
        <v>419</v>
      </c>
      <c r="Q67" s="55">
        <v>3.1</v>
      </c>
      <c r="R67" s="56">
        <f t="shared" ref="R67:R89" si="4">SUM(Q67*0.2)</f>
        <v>0.62000000000000011</v>
      </c>
      <c r="S67" s="55">
        <f>SUM(S68:S89)</f>
        <v>397</v>
      </c>
      <c r="T67" s="55">
        <v>1</v>
      </c>
      <c r="U67" s="55">
        <v>0</v>
      </c>
      <c r="V67" s="55">
        <f>SUM(V68:V89)</f>
        <v>419</v>
      </c>
      <c r="W67" s="55">
        <v>1</v>
      </c>
      <c r="X67" s="57">
        <v>0</v>
      </c>
      <c r="Y67" s="55">
        <f>SUM(Y68:Y89)</f>
        <v>701</v>
      </c>
      <c r="Z67" s="58">
        <v>0</v>
      </c>
    </row>
    <row r="68" spans="1:26" ht="35.25" customHeight="1" x14ac:dyDescent="0.25">
      <c r="A68" s="28" t="s">
        <v>55</v>
      </c>
      <c r="B68" s="12">
        <v>3991</v>
      </c>
      <c r="C68" s="55">
        <v>64</v>
      </c>
      <c r="D68" s="78">
        <v>64</v>
      </c>
      <c r="E68" s="78">
        <v>1.6</v>
      </c>
      <c r="F68" s="79">
        <f t="shared" si="0"/>
        <v>0.4</v>
      </c>
      <c r="G68" s="78">
        <v>64</v>
      </c>
      <c r="H68" s="78">
        <v>0.72</v>
      </c>
      <c r="I68" s="79">
        <f t="shared" si="1"/>
        <v>0.18</v>
      </c>
      <c r="J68" s="55">
        <v>60</v>
      </c>
      <c r="K68" s="55">
        <v>1.3</v>
      </c>
      <c r="L68" s="56">
        <f t="shared" si="2"/>
        <v>0.26</v>
      </c>
      <c r="M68" s="55">
        <v>54</v>
      </c>
      <c r="N68" s="55">
        <v>30.5</v>
      </c>
      <c r="O68" s="56">
        <v>8.23</v>
      </c>
      <c r="P68" s="78">
        <v>54</v>
      </c>
      <c r="Q68" s="78">
        <v>10.7</v>
      </c>
      <c r="R68" s="79">
        <f t="shared" si="4"/>
        <v>2.14</v>
      </c>
      <c r="S68" s="55">
        <v>54</v>
      </c>
      <c r="T68" s="55">
        <v>1</v>
      </c>
      <c r="U68" s="55">
        <v>0</v>
      </c>
      <c r="V68" s="55">
        <v>54</v>
      </c>
      <c r="W68" s="55">
        <v>1</v>
      </c>
      <c r="X68" s="57">
        <v>0</v>
      </c>
      <c r="Y68" s="59">
        <v>72</v>
      </c>
      <c r="Z68" s="58">
        <v>1</v>
      </c>
    </row>
    <row r="69" spans="1:26" ht="35.25" customHeight="1" x14ac:dyDescent="0.25">
      <c r="A69" s="28" t="s">
        <v>139</v>
      </c>
      <c r="B69" s="12">
        <v>1960</v>
      </c>
      <c r="C69" s="55">
        <v>75</v>
      </c>
      <c r="D69" s="55">
        <v>15</v>
      </c>
      <c r="E69" s="55">
        <v>7.5999999999999998E-2</v>
      </c>
      <c r="F69" s="56">
        <f t="shared" si="0"/>
        <v>1.9E-2</v>
      </c>
      <c r="G69" s="55">
        <v>15</v>
      </c>
      <c r="H69" s="55">
        <v>0.05</v>
      </c>
      <c r="I69" s="56">
        <f t="shared" si="1"/>
        <v>1.2500000000000001E-2</v>
      </c>
      <c r="J69" s="55">
        <v>7</v>
      </c>
      <c r="K69" s="55">
        <v>0.32</v>
      </c>
      <c r="L69" s="56">
        <f t="shared" si="2"/>
        <v>6.4000000000000001E-2</v>
      </c>
      <c r="M69" s="55">
        <v>72</v>
      </c>
      <c r="N69" s="55">
        <v>11.6</v>
      </c>
      <c r="O69" s="56">
        <f t="shared" si="3"/>
        <v>3.48</v>
      </c>
      <c r="P69" s="55">
        <v>72</v>
      </c>
      <c r="Q69" s="55">
        <v>0.8</v>
      </c>
      <c r="R69" s="56">
        <f t="shared" si="4"/>
        <v>0.16000000000000003</v>
      </c>
      <c r="S69" s="55">
        <v>62</v>
      </c>
      <c r="T69" s="55">
        <v>1</v>
      </c>
      <c r="U69" s="55">
        <v>0</v>
      </c>
      <c r="V69" s="55">
        <v>75</v>
      </c>
      <c r="W69" s="55">
        <v>1</v>
      </c>
      <c r="X69" s="57">
        <v>0</v>
      </c>
      <c r="Y69" s="59">
        <v>101</v>
      </c>
      <c r="Z69" s="58">
        <v>0</v>
      </c>
    </row>
    <row r="70" spans="1:26" ht="35.25" customHeight="1" x14ac:dyDescent="0.25">
      <c r="A70" s="28" t="s">
        <v>56</v>
      </c>
      <c r="B70" s="12">
        <v>5476</v>
      </c>
      <c r="C70" s="55">
        <v>16</v>
      </c>
      <c r="D70" s="55">
        <v>15</v>
      </c>
      <c r="E70" s="55">
        <v>0.22</v>
      </c>
      <c r="F70" s="56">
        <f t="shared" si="0"/>
        <v>5.5E-2</v>
      </c>
      <c r="G70" s="55">
        <v>15</v>
      </c>
      <c r="H70" s="55">
        <v>0.1</v>
      </c>
      <c r="I70" s="56">
        <f t="shared" si="1"/>
        <v>2.5000000000000001E-2</v>
      </c>
      <c r="J70" s="55">
        <v>13</v>
      </c>
      <c r="K70" s="55">
        <v>0.45</v>
      </c>
      <c r="L70" s="56">
        <f t="shared" si="2"/>
        <v>9.0000000000000011E-2</v>
      </c>
      <c r="M70" s="55">
        <v>16</v>
      </c>
      <c r="N70" s="55">
        <v>17.100000000000001</v>
      </c>
      <c r="O70" s="56">
        <f t="shared" si="3"/>
        <v>5.13</v>
      </c>
      <c r="P70" s="55">
        <v>16</v>
      </c>
      <c r="Q70" s="55">
        <v>1.9</v>
      </c>
      <c r="R70" s="56">
        <f t="shared" si="4"/>
        <v>0.38</v>
      </c>
      <c r="S70" s="55">
        <v>16</v>
      </c>
      <c r="T70" s="55">
        <v>1</v>
      </c>
      <c r="U70" s="55">
        <v>0</v>
      </c>
      <c r="V70" s="55">
        <v>16</v>
      </c>
      <c r="W70" s="55">
        <v>1</v>
      </c>
      <c r="X70" s="57">
        <v>0</v>
      </c>
      <c r="Y70" s="59">
        <v>194</v>
      </c>
      <c r="Z70" s="58">
        <v>0</v>
      </c>
    </row>
    <row r="71" spans="1:26" ht="35.25" customHeight="1" x14ac:dyDescent="0.25">
      <c r="A71" s="28" t="s">
        <v>140</v>
      </c>
      <c r="B71" s="55">
        <v>305</v>
      </c>
      <c r="C71" s="55">
        <v>3</v>
      </c>
      <c r="D71" s="78">
        <v>3</v>
      </c>
      <c r="E71" s="78">
        <v>0.7</v>
      </c>
      <c r="F71" s="79">
        <f t="shared" si="0"/>
        <v>0.17499999999999999</v>
      </c>
      <c r="G71" s="55">
        <v>3</v>
      </c>
      <c r="H71" s="55">
        <v>7.0000000000000007E-2</v>
      </c>
      <c r="I71" s="56">
        <f t="shared" si="1"/>
        <v>1.7500000000000002E-2</v>
      </c>
      <c r="J71" s="55">
        <v>3</v>
      </c>
      <c r="K71" s="55">
        <v>1.5</v>
      </c>
      <c r="L71" s="56">
        <f t="shared" si="2"/>
        <v>0.30000000000000004</v>
      </c>
      <c r="M71" s="55">
        <v>3</v>
      </c>
      <c r="N71" s="55">
        <v>20</v>
      </c>
      <c r="O71" s="56">
        <f t="shared" si="3"/>
        <v>6</v>
      </c>
      <c r="P71" s="55">
        <v>3</v>
      </c>
      <c r="Q71" s="55">
        <v>2</v>
      </c>
      <c r="R71" s="56">
        <f t="shared" si="4"/>
        <v>0.4</v>
      </c>
      <c r="S71" s="55">
        <v>3</v>
      </c>
      <c r="T71" s="55">
        <v>1</v>
      </c>
      <c r="U71" s="55">
        <v>0</v>
      </c>
      <c r="V71" s="55">
        <v>3</v>
      </c>
      <c r="W71" s="55">
        <v>1</v>
      </c>
      <c r="X71" s="57">
        <v>0</v>
      </c>
      <c r="Y71" s="59">
        <v>3</v>
      </c>
      <c r="Z71" s="58">
        <v>0</v>
      </c>
    </row>
    <row r="72" spans="1:26" ht="35.25" customHeight="1" x14ac:dyDescent="0.25">
      <c r="A72" s="28" t="s">
        <v>136</v>
      </c>
      <c r="B72" s="12">
        <v>309</v>
      </c>
      <c r="C72" s="55">
        <v>9</v>
      </c>
      <c r="D72" s="78">
        <v>9</v>
      </c>
      <c r="E72" s="78">
        <v>1.28</v>
      </c>
      <c r="F72" s="79">
        <f t="shared" si="0"/>
        <v>0.32</v>
      </c>
      <c r="G72" s="55">
        <v>9</v>
      </c>
      <c r="H72" s="55">
        <v>0.12</v>
      </c>
      <c r="I72" s="56">
        <f t="shared" si="1"/>
        <v>0.03</v>
      </c>
      <c r="J72" s="55">
        <v>9</v>
      </c>
      <c r="K72" s="55">
        <v>0.9</v>
      </c>
      <c r="L72" s="56">
        <f t="shared" si="2"/>
        <v>0.18000000000000002</v>
      </c>
      <c r="M72" s="55">
        <v>9</v>
      </c>
      <c r="N72" s="55">
        <v>32.299999999999997</v>
      </c>
      <c r="O72" s="56">
        <f t="shared" si="3"/>
        <v>9.69</v>
      </c>
      <c r="P72" s="78">
        <v>9</v>
      </c>
      <c r="Q72" s="78">
        <v>4.3</v>
      </c>
      <c r="R72" s="79">
        <f t="shared" si="4"/>
        <v>0.86</v>
      </c>
      <c r="S72" s="55">
        <v>8</v>
      </c>
      <c r="T72" s="55">
        <v>1</v>
      </c>
      <c r="U72" s="55">
        <v>0</v>
      </c>
      <c r="V72" s="55">
        <v>8</v>
      </c>
      <c r="W72" s="55">
        <v>1</v>
      </c>
      <c r="X72" s="57">
        <v>0</v>
      </c>
      <c r="Y72" s="59">
        <v>10</v>
      </c>
      <c r="Z72" s="58">
        <v>0</v>
      </c>
    </row>
    <row r="73" spans="1:26" ht="35.25" customHeight="1" x14ac:dyDescent="0.25">
      <c r="A73" s="28" t="s">
        <v>143</v>
      </c>
      <c r="B73" s="12">
        <v>1433</v>
      </c>
      <c r="C73" s="55">
        <v>12</v>
      </c>
      <c r="D73" s="55">
        <v>12</v>
      </c>
      <c r="E73" s="55">
        <v>0.08</v>
      </c>
      <c r="F73" s="56">
        <f t="shared" si="0"/>
        <v>0.02</v>
      </c>
      <c r="G73" s="55">
        <v>12</v>
      </c>
      <c r="H73" s="55">
        <v>0.09</v>
      </c>
      <c r="I73" s="56">
        <f t="shared" si="1"/>
        <v>2.2499999999999999E-2</v>
      </c>
      <c r="J73" s="55">
        <v>9</v>
      </c>
      <c r="K73" s="55">
        <v>0.54</v>
      </c>
      <c r="L73" s="56">
        <f t="shared" si="2"/>
        <v>0.10800000000000001</v>
      </c>
      <c r="M73" s="55">
        <v>9</v>
      </c>
      <c r="N73" s="55">
        <v>11.2</v>
      </c>
      <c r="O73" s="56">
        <f t="shared" si="3"/>
        <v>3.36</v>
      </c>
      <c r="P73" s="55">
        <v>9</v>
      </c>
      <c r="Q73" s="55">
        <v>0.57999999999999996</v>
      </c>
      <c r="R73" s="56">
        <f t="shared" si="4"/>
        <v>0.11599999999999999</v>
      </c>
      <c r="S73" s="55">
        <v>9</v>
      </c>
      <c r="T73" s="55">
        <v>1</v>
      </c>
      <c r="U73" s="55">
        <v>0</v>
      </c>
      <c r="V73" s="55">
        <v>9</v>
      </c>
      <c r="W73" s="55">
        <v>1</v>
      </c>
      <c r="X73" s="57">
        <v>0</v>
      </c>
      <c r="Y73" s="59">
        <v>12</v>
      </c>
      <c r="Z73" s="58">
        <v>0</v>
      </c>
    </row>
    <row r="74" spans="1:26" ht="35.25" customHeight="1" x14ac:dyDescent="0.25">
      <c r="A74" s="28" t="s">
        <v>137</v>
      </c>
      <c r="B74" s="12">
        <v>3391</v>
      </c>
      <c r="C74" s="55">
        <v>33</v>
      </c>
      <c r="D74" s="78">
        <v>33</v>
      </c>
      <c r="E74" s="78">
        <v>0.91</v>
      </c>
      <c r="F74" s="79">
        <f t="shared" si="0"/>
        <v>0.22750000000000001</v>
      </c>
      <c r="G74" s="55">
        <v>33</v>
      </c>
      <c r="H74" s="55">
        <v>0.11</v>
      </c>
      <c r="I74" s="56">
        <f t="shared" si="1"/>
        <v>2.75E-2</v>
      </c>
      <c r="J74" s="55">
        <v>33</v>
      </c>
      <c r="K74" s="55">
        <v>0.57999999999999996</v>
      </c>
      <c r="L74" s="56">
        <f t="shared" si="2"/>
        <v>0.11599999999999999</v>
      </c>
      <c r="M74" s="55">
        <v>31</v>
      </c>
      <c r="N74" s="55">
        <v>32.9</v>
      </c>
      <c r="O74" s="56">
        <f t="shared" si="3"/>
        <v>9.8699999999999992</v>
      </c>
      <c r="P74" s="78">
        <v>31</v>
      </c>
      <c r="Q74" s="78">
        <v>3.9</v>
      </c>
      <c r="R74" s="79">
        <f t="shared" si="4"/>
        <v>0.78</v>
      </c>
      <c r="S74" s="55">
        <v>30</v>
      </c>
      <c r="T74" s="55">
        <v>1</v>
      </c>
      <c r="U74" s="55">
        <v>0</v>
      </c>
      <c r="V74" s="55">
        <v>30</v>
      </c>
      <c r="W74" s="55">
        <v>1</v>
      </c>
      <c r="X74" s="57">
        <v>0</v>
      </c>
      <c r="Y74" s="59">
        <v>33</v>
      </c>
      <c r="Z74" s="58">
        <v>0</v>
      </c>
    </row>
    <row r="75" spans="1:26" ht="35.25" customHeight="1" x14ac:dyDescent="0.25">
      <c r="A75" s="28" t="s">
        <v>57</v>
      </c>
      <c r="B75" s="12">
        <v>3176</v>
      </c>
      <c r="C75" s="55">
        <v>132</v>
      </c>
      <c r="D75" s="55">
        <v>9</v>
      </c>
      <c r="E75" s="55">
        <v>0.16</v>
      </c>
      <c r="F75" s="56">
        <f t="shared" si="0"/>
        <v>0.04</v>
      </c>
      <c r="G75" s="78">
        <v>9</v>
      </c>
      <c r="H75" s="78">
        <v>0.25</v>
      </c>
      <c r="I75" s="79">
        <f t="shared" si="1"/>
        <v>6.25E-2</v>
      </c>
      <c r="J75" s="55">
        <v>9</v>
      </c>
      <c r="K75" s="55">
        <v>0.15</v>
      </c>
      <c r="L75" s="56">
        <f t="shared" si="2"/>
        <v>0.03</v>
      </c>
      <c r="M75" s="55">
        <v>129</v>
      </c>
      <c r="N75" s="55">
        <v>14.25</v>
      </c>
      <c r="O75" s="56">
        <f t="shared" si="3"/>
        <v>4.2749999999999995</v>
      </c>
      <c r="P75" s="78">
        <v>129</v>
      </c>
      <c r="Q75" s="78">
        <v>2.93</v>
      </c>
      <c r="R75" s="79">
        <f t="shared" si="4"/>
        <v>0.58600000000000008</v>
      </c>
      <c r="S75" s="55">
        <v>129</v>
      </c>
      <c r="T75" s="55">
        <v>1</v>
      </c>
      <c r="U75" s="55">
        <v>0</v>
      </c>
      <c r="V75" s="55">
        <v>129</v>
      </c>
      <c r="W75" s="55">
        <v>1</v>
      </c>
      <c r="X75" s="57">
        <v>0</v>
      </c>
      <c r="Y75" s="59">
        <v>165</v>
      </c>
      <c r="Z75" s="58">
        <v>0</v>
      </c>
    </row>
    <row r="76" spans="1:26" ht="35.25" customHeight="1" x14ac:dyDescent="0.25">
      <c r="A76" s="28" t="s">
        <v>180</v>
      </c>
      <c r="B76" s="12">
        <v>0</v>
      </c>
      <c r="C76" s="55">
        <v>0</v>
      </c>
      <c r="D76" s="55"/>
      <c r="E76" s="55"/>
      <c r="F76" s="56">
        <f t="shared" si="0"/>
        <v>0</v>
      </c>
      <c r="G76" s="55"/>
      <c r="H76" s="55"/>
      <c r="I76" s="56">
        <f t="shared" si="1"/>
        <v>0</v>
      </c>
      <c r="J76" s="55"/>
      <c r="K76" s="55"/>
      <c r="L76" s="56">
        <f t="shared" si="2"/>
        <v>0</v>
      </c>
      <c r="M76" s="55"/>
      <c r="N76" s="55"/>
      <c r="O76" s="56">
        <f t="shared" si="3"/>
        <v>0</v>
      </c>
      <c r="P76" s="55"/>
      <c r="Q76" s="55"/>
      <c r="R76" s="56">
        <f t="shared" si="4"/>
        <v>0</v>
      </c>
      <c r="S76" s="55"/>
      <c r="T76" s="55"/>
      <c r="U76" s="55">
        <v>0</v>
      </c>
      <c r="V76" s="55"/>
      <c r="W76" s="55"/>
      <c r="X76" s="55">
        <v>0</v>
      </c>
      <c r="Y76" s="59">
        <v>0</v>
      </c>
      <c r="Z76" s="58">
        <v>0</v>
      </c>
    </row>
    <row r="77" spans="1:26" ht="35.25" customHeight="1" x14ac:dyDescent="0.25">
      <c r="A77" s="28" t="s">
        <v>58</v>
      </c>
      <c r="B77" s="55">
        <v>518</v>
      </c>
      <c r="C77" s="55">
        <v>4</v>
      </c>
      <c r="D77" s="78">
        <v>4</v>
      </c>
      <c r="E77" s="78">
        <v>0.6</v>
      </c>
      <c r="F77" s="79">
        <f t="shared" si="0"/>
        <v>0.15</v>
      </c>
      <c r="G77" s="78">
        <v>4</v>
      </c>
      <c r="H77" s="78">
        <v>0.35</v>
      </c>
      <c r="I77" s="79">
        <f t="shared" si="1"/>
        <v>8.7499999999999994E-2</v>
      </c>
      <c r="J77" s="55">
        <v>4</v>
      </c>
      <c r="K77" s="55">
        <v>1.62</v>
      </c>
      <c r="L77" s="56">
        <f t="shared" si="2"/>
        <v>0.32400000000000007</v>
      </c>
      <c r="M77" s="55">
        <v>4</v>
      </c>
      <c r="N77" s="55">
        <v>25</v>
      </c>
      <c r="O77" s="56">
        <f t="shared" si="3"/>
        <v>7.5</v>
      </c>
      <c r="P77" s="55">
        <v>4</v>
      </c>
      <c r="Q77" s="55">
        <v>1.9</v>
      </c>
      <c r="R77" s="56">
        <f t="shared" si="4"/>
        <v>0.38</v>
      </c>
      <c r="S77" s="55">
        <v>4</v>
      </c>
      <c r="T77" s="55">
        <v>1</v>
      </c>
      <c r="U77" s="55">
        <v>0</v>
      </c>
      <c r="V77" s="55">
        <v>4</v>
      </c>
      <c r="W77" s="55">
        <v>1</v>
      </c>
      <c r="X77" s="55">
        <v>0</v>
      </c>
      <c r="Y77" s="59">
        <v>4</v>
      </c>
      <c r="Z77" s="58">
        <v>0</v>
      </c>
    </row>
    <row r="78" spans="1:26" ht="35.25" customHeight="1" x14ac:dyDescent="0.25">
      <c r="A78" s="28" t="s">
        <v>59</v>
      </c>
      <c r="B78" s="55">
        <v>433</v>
      </c>
      <c r="C78" s="55">
        <v>21</v>
      </c>
      <c r="D78" s="55">
        <v>21</v>
      </c>
      <c r="E78" s="55">
        <v>0.4</v>
      </c>
      <c r="F78" s="56">
        <f t="shared" si="0"/>
        <v>0.1</v>
      </c>
      <c r="G78" s="78">
        <v>21</v>
      </c>
      <c r="H78" s="78">
        <v>0.82</v>
      </c>
      <c r="I78" s="79">
        <f>SUM(H78*0.25)</f>
        <v>0.20499999999999999</v>
      </c>
      <c r="J78" s="55">
        <v>14</v>
      </c>
      <c r="K78" s="55">
        <v>0.46</v>
      </c>
      <c r="L78" s="56">
        <f t="shared" si="2"/>
        <v>9.2000000000000012E-2</v>
      </c>
      <c r="M78" s="55">
        <v>20</v>
      </c>
      <c r="N78" s="55">
        <v>24</v>
      </c>
      <c r="O78" s="56">
        <f t="shared" si="3"/>
        <v>7.1999999999999993</v>
      </c>
      <c r="P78" s="78">
        <v>20</v>
      </c>
      <c r="Q78" s="78">
        <v>3.6</v>
      </c>
      <c r="R78" s="79">
        <f t="shared" si="4"/>
        <v>0.72000000000000008</v>
      </c>
      <c r="S78" s="55">
        <v>21</v>
      </c>
      <c r="T78" s="55">
        <v>1</v>
      </c>
      <c r="U78" s="55">
        <v>0</v>
      </c>
      <c r="V78" s="55">
        <v>21</v>
      </c>
      <c r="W78" s="55">
        <v>1</v>
      </c>
      <c r="X78" s="55">
        <v>0</v>
      </c>
      <c r="Y78" s="59">
        <v>19</v>
      </c>
      <c r="Z78" s="58">
        <v>0</v>
      </c>
    </row>
    <row r="79" spans="1:26" ht="35.25" customHeight="1" x14ac:dyDescent="0.25">
      <c r="A79" s="28" t="s">
        <v>141</v>
      </c>
      <c r="B79" s="55">
        <v>464</v>
      </c>
      <c r="C79" s="55">
        <v>4</v>
      </c>
      <c r="D79" s="55">
        <v>4</v>
      </c>
      <c r="E79" s="55">
        <v>0.23</v>
      </c>
      <c r="F79" s="56">
        <f t="shared" si="0"/>
        <v>5.7500000000000002E-2</v>
      </c>
      <c r="G79" s="55">
        <v>4</v>
      </c>
      <c r="H79" s="55">
        <v>0.08</v>
      </c>
      <c r="I79" s="56">
        <f t="shared" si="1"/>
        <v>0.02</v>
      </c>
      <c r="J79" s="55">
        <v>2</v>
      </c>
      <c r="K79" s="55">
        <v>0.4</v>
      </c>
      <c r="L79" s="56">
        <f t="shared" si="2"/>
        <v>8.0000000000000016E-2</v>
      </c>
      <c r="M79" s="55">
        <v>4</v>
      </c>
      <c r="N79" s="55">
        <v>10.8</v>
      </c>
      <c r="O79" s="56">
        <f t="shared" ref="O79:O88" si="5">SUM(N79*0.3)</f>
        <v>3.24</v>
      </c>
      <c r="P79" s="55">
        <v>4</v>
      </c>
      <c r="Q79" s="55">
        <v>1</v>
      </c>
      <c r="R79" s="56">
        <f t="shared" ref="R79:R88" si="6">SUM(Q79*0.3)</f>
        <v>0.3</v>
      </c>
      <c r="S79" s="55">
        <v>4</v>
      </c>
      <c r="T79" s="55">
        <v>1</v>
      </c>
      <c r="U79" s="55">
        <v>0</v>
      </c>
      <c r="V79" s="55">
        <v>4</v>
      </c>
      <c r="W79" s="55">
        <v>1</v>
      </c>
      <c r="X79" s="55">
        <v>0</v>
      </c>
      <c r="Y79" s="59">
        <v>4</v>
      </c>
      <c r="Z79" s="58">
        <v>0</v>
      </c>
    </row>
    <row r="80" spans="1:26" ht="35.25" customHeight="1" x14ac:dyDescent="0.25">
      <c r="A80" s="28" t="s">
        <v>138</v>
      </c>
      <c r="B80" s="55">
        <v>299</v>
      </c>
      <c r="C80" s="55">
        <v>9</v>
      </c>
      <c r="D80" s="55">
        <v>9</v>
      </c>
      <c r="E80" s="55">
        <v>0.38</v>
      </c>
      <c r="F80" s="56">
        <f t="shared" si="0"/>
        <v>9.5000000000000001E-2</v>
      </c>
      <c r="G80" s="78">
        <v>9</v>
      </c>
      <c r="H80" s="78">
        <v>0.97</v>
      </c>
      <c r="I80" s="79">
        <f t="shared" si="1"/>
        <v>0.24249999999999999</v>
      </c>
      <c r="J80" s="55">
        <v>8</v>
      </c>
      <c r="K80" s="55">
        <v>0.46</v>
      </c>
      <c r="L80" s="56">
        <f t="shared" si="2"/>
        <v>9.2000000000000012E-2</v>
      </c>
      <c r="M80" s="55">
        <v>8</v>
      </c>
      <c r="N80" s="55">
        <v>22.3</v>
      </c>
      <c r="O80" s="56">
        <f t="shared" si="5"/>
        <v>6.69</v>
      </c>
      <c r="P80" s="78">
        <v>8</v>
      </c>
      <c r="Q80" s="78">
        <v>3.5</v>
      </c>
      <c r="R80" s="79">
        <f t="shared" si="6"/>
        <v>1.05</v>
      </c>
      <c r="S80" s="55">
        <v>8</v>
      </c>
      <c r="T80" s="55">
        <v>1</v>
      </c>
      <c r="U80" s="55">
        <v>0</v>
      </c>
      <c r="V80" s="55">
        <v>8</v>
      </c>
      <c r="W80" s="55">
        <v>1</v>
      </c>
      <c r="X80" s="55">
        <v>0</v>
      </c>
      <c r="Y80" s="59">
        <v>7</v>
      </c>
      <c r="Z80" s="58">
        <v>0</v>
      </c>
    </row>
    <row r="81" spans="1:26" ht="35.25" customHeight="1" x14ac:dyDescent="0.25">
      <c r="A81" s="28" t="s">
        <v>142</v>
      </c>
      <c r="B81" s="55">
        <v>380</v>
      </c>
      <c r="C81" s="55">
        <v>3</v>
      </c>
      <c r="D81" s="78">
        <v>3</v>
      </c>
      <c r="E81" s="78">
        <v>0.44</v>
      </c>
      <c r="F81" s="79">
        <f t="shared" si="0"/>
        <v>0.11</v>
      </c>
      <c r="G81" s="78">
        <v>4</v>
      </c>
      <c r="H81" s="78">
        <v>0.57999999999999996</v>
      </c>
      <c r="I81" s="79">
        <f t="shared" si="1"/>
        <v>0.14499999999999999</v>
      </c>
      <c r="J81" s="55">
        <v>3</v>
      </c>
      <c r="K81" s="55">
        <v>0.36</v>
      </c>
      <c r="L81" s="56">
        <f t="shared" si="2"/>
        <v>7.1999999999999995E-2</v>
      </c>
      <c r="M81" s="55">
        <v>4</v>
      </c>
      <c r="N81" s="55">
        <v>23.6</v>
      </c>
      <c r="O81" s="56">
        <f t="shared" si="5"/>
        <v>7.08</v>
      </c>
      <c r="P81" s="55">
        <v>4</v>
      </c>
      <c r="Q81" s="55">
        <v>2.52</v>
      </c>
      <c r="R81" s="56">
        <f t="shared" si="6"/>
        <v>0.75600000000000001</v>
      </c>
      <c r="S81" s="55">
        <v>3</v>
      </c>
      <c r="T81" s="55">
        <v>1</v>
      </c>
      <c r="U81" s="55">
        <v>0</v>
      </c>
      <c r="V81" s="55">
        <v>4</v>
      </c>
      <c r="W81" s="55">
        <v>1</v>
      </c>
      <c r="X81" s="55">
        <v>0</v>
      </c>
      <c r="Y81" s="59">
        <v>7</v>
      </c>
      <c r="Z81" s="58">
        <v>0</v>
      </c>
    </row>
    <row r="82" spans="1:26" ht="35.25" customHeight="1" x14ac:dyDescent="0.25">
      <c r="A82" s="28" t="s">
        <v>177</v>
      </c>
      <c r="B82" s="55">
        <v>143</v>
      </c>
      <c r="C82" s="55">
        <v>4</v>
      </c>
      <c r="D82" s="78">
        <v>4</v>
      </c>
      <c r="E82" s="78">
        <v>0.61</v>
      </c>
      <c r="F82" s="79">
        <f t="shared" si="0"/>
        <v>0.1525</v>
      </c>
      <c r="G82" s="55">
        <v>4</v>
      </c>
      <c r="H82" s="55">
        <v>0.05</v>
      </c>
      <c r="I82" s="56">
        <f t="shared" si="1"/>
        <v>1.2500000000000001E-2</v>
      </c>
      <c r="J82" s="55">
        <v>4</v>
      </c>
      <c r="K82" s="55">
        <v>0.42</v>
      </c>
      <c r="L82" s="56">
        <f t="shared" si="2"/>
        <v>8.4000000000000005E-2</v>
      </c>
      <c r="M82" s="78">
        <v>4</v>
      </c>
      <c r="N82" s="78">
        <v>66</v>
      </c>
      <c r="O82" s="79">
        <f t="shared" si="5"/>
        <v>19.8</v>
      </c>
      <c r="P82" s="78">
        <v>4</v>
      </c>
      <c r="Q82" s="78">
        <v>9</v>
      </c>
      <c r="R82" s="79">
        <f t="shared" si="6"/>
        <v>2.6999999999999997</v>
      </c>
      <c r="S82" s="55">
        <v>4</v>
      </c>
      <c r="T82" s="55">
        <v>1</v>
      </c>
      <c r="U82" s="55">
        <v>0</v>
      </c>
      <c r="V82" s="55">
        <v>4</v>
      </c>
      <c r="W82" s="55">
        <v>1</v>
      </c>
      <c r="X82" s="55">
        <v>0</v>
      </c>
      <c r="Y82" s="59">
        <v>5</v>
      </c>
      <c r="Z82" s="58">
        <v>0</v>
      </c>
    </row>
    <row r="83" spans="1:26" ht="35.25" customHeight="1" x14ac:dyDescent="0.25">
      <c r="A83" s="28" t="s">
        <v>144</v>
      </c>
      <c r="B83" s="55">
        <v>300</v>
      </c>
      <c r="C83" s="55">
        <v>0</v>
      </c>
      <c r="D83" s="55"/>
      <c r="E83" s="55"/>
      <c r="F83" s="56">
        <f t="shared" si="0"/>
        <v>0</v>
      </c>
      <c r="G83" s="55"/>
      <c r="H83" s="55"/>
      <c r="I83" s="56">
        <f t="shared" si="1"/>
        <v>0</v>
      </c>
      <c r="J83" s="55"/>
      <c r="K83" s="55"/>
      <c r="L83" s="56">
        <f t="shared" si="2"/>
        <v>0</v>
      </c>
      <c r="M83" s="55"/>
      <c r="N83" s="55"/>
      <c r="O83" s="56">
        <f t="shared" si="5"/>
        <v>0</v>
      </c>
      <c r="P83" s="55"/>
      <c r="Q83" s="55"/>
      <c r="R83" s="56">
        <f t="shared" si="6"/>
        <v>0</v>
      </c>
      <c r="S83" s="55"/>
      <c r="T83" s="55"/>
      <c r="U83" s="55">
        <v>0</v>
      </c>
      <c r="V83" s="55"/>
      <c r="W83" s="55"/>
      <c r="X83" s="55">
        <v>0</v>
      </c>
      <c r="Y83" s="59">
        <v>0</v>
      </c>
      <c r="Z83" s="58">
        <v>0</v>
      </c>
    </row>
    <row r="84" spans="1:26" ht="35.25" customHeight="1" x14ac:dyDescent="0.25">
      <c r="A84" s="28" t="s">
        <v>178</v>
      </c>
      <c r="B84" s="55">
        <v>156</v>
      </c>
      <c r="C84" s="55">
        <v>4</v>
      </c>
      <c r="D84" s="55">
        <v>4</v>
      </c>
      <c r="E84" s="55">
        <v>0.4</v>
      </c>
      <c r="F84" s="56">
        <f t="shared" ref="F84" si="7">SUM(E84*0.3)</f>
        <v>0.12</v>
      </c>
      <c r="G84" s="55">
        <v>4</v>
      </c>
      <c r="H84" s="55">
        <v>0.15</v>
      </c>
      <c r="I84" s="56">
        <f t="shared" ref="I84" si="8">SUM(H84*0.3)</f>
        <v>4.4999999999999998E-2</v>
      </c>
      <c r="J84" s="55">
        <v>4</v>
      </c>
      <c r="K84" s="55">
        <v>0.02</v>
      </c>
      <c r="L84" s="56">
        <f t="shared" ref="L84" si="9">SUM(K84*0.3)</f>
        <v>6.0000000000000001E-3</v>
      </c>
      <c r="M84" s="55">
        <v>4</v>
      </c>
      <c r="N84" s="55">
        <v>14.8</v>
      </c>
      <c r="O84" s="56">
        <f t="shared" si="5"/>
        <v>4.4400000000000004</v>
      </c>
      <c r="P84" s="55">
        <v>4</v>
      </c>
      <c r="Q84" s="55">
        <v>1.65</v>
      </c>
      <c r="R84" s="56">
        <f t="shared" si="6"/>
        <v>0.49499999999999994</v>
      </c>
      <c r="S84" s="55">
        <v>2</v>
      </c>
      <c r="T84" s="55">
        <v>1</v>
      </c>
      <c r="U84" s="55">
        <v>0</v>
      </c>
      <c r="V84" s="55">
        <v>4</v>
      </c>
      <c r="W84" s="55">
        <v>1</v>
      </c>
      <c r="X84" s="55">
        <v>0</v>
      </c>
      <c r="Y84" s="59">
        <v>5</v>
      </c>
      <c r="Z84" s="58">
        <v>0</v>
      </c>
    </row>
    <row r="85" spans="1:26" ht="35.25" customHeight="1" x14ac:dyDescent="0.25">
      <c r="A85" s="28" t="s">
        <v>179</v>
      </c>
      <c r="B85" s="55">
        <v>173</v>
      </c>
      <c r="C85" s="55">
        <v>5</v>
      </c>
      <c r="D85" s="55">
        <v>5</v>
      </c>
      <c r="E85" s="55">
        <v>0.3</v>
      </c>
      <c r="F85" s="56">
        <f t="shared" si="0"/>
        <v>7.4999999999999997E-2</v>
      </c>
      <c r="G85" s="78">
        <v>5</v>
      </c>
      <c r="H85" s="78">
        <v>0.47</v>
      </c>
      <c r="I85" s="79">
        <f t="shared" si="1"/>
        <v>0.11749999999999999</v>
      </c>
      <c r="J85" s="55">
        <v>4</v>
      </c>
      <c r="K85" s="55">
        <v>0.33</v>
      </c>
      <c r="L85" s="56">
        <f t="shared" si="2"/>
        <v>6.6000000000000003E-2</v>
      </c>
      <c r="M85" s="55">
        <v>4</v>
      </c>
      <c r="N85" s="55">
        <v>18.600000000000001</v>
      </c>
      <c r="O85" s="56">
        <f t="shared" si="5"/>
        <v>5.58</v>
      </c>
      <c r="P85" s="78">
        <v>4</v>
      </c>
      <c r="Q85" s="78">
        <v>3.2</v>
      </c>
      <c r="R85" s="79">
        <f t="shared" si="6"/>
        <v>0.96</v>
      </c>
      <c r="S85" s="55">
        <v>3</v>
      </c>
      <c r="T85" s="55">
        <v>1</v>
      </c>
      <c r="U85" s="55">
        <v>0</v>
      </c>
      <c r="V85" s="55">
        <v>4</v>
      </c>
      <c r="W85" s="55">
        <v>1</v>
      </c>
      <c r="X85" s="55">
        <v>0</v>
      </c>
      <c r="Y85" s="59">
        <v>5</v>
      </c>
      <c r="Z85" s="58">
        <v>0</v>
      </c>
    </row>
    <row r="86" spans="1:26" ht="35.25" customHeight="1" x14ac:dyDescent="0.25">
      <c r="A86" s="28" t="s">
        <v>181</v>
      </c>
      <c r="B86" s="12">
        <v>862</v>
      </c>
      <c r="C86" s="55">
        <v>9</v>
      </c>
      <c r="D86" s="55">
        <v>5</v>
      </c>
      <c r="E86" s="55">
        <v>0.26</v>
      </c>
      <c r="F86" s="56">
        <f t="shared" si="0"/>
        <v>6.5000000000000002E-2</v>
      </c>
      <c r="G86" s="78">
        <v>5</v>
      </c>
      <c r="H86" s="78">
        <v>0.21</v>
      </c>
      <c r="I86" s="79">
        <f t="shared" si="1"/>
        <v>5.2499999999999998E-2</v>
      </c>
      <c r="J86" s="55">
        <v>5</v>
      </c>
      <c r="K86" s="55">
        <v>1.2</v>
      </c>
      <c r="L86" s="56">
        <f t="shared" si="2"/>
        <v>0.24</v>
      </c>
      <c r="M86" s="55">
        <v>9</v>
      </c>
      <c r="N86" s="55">
        <v>5.8</v>
      </c>
      <c r="O86" s="56">
        <f t="shared" si="5"/>
        <v>1.74</v>
      </c>
      <c r="P86" s="55">
        <v>9</v>
      </c>
      <c r="Q86" s="55">
        <v>0.57999999999999996</v>
      </c>
      <c r="R86" s="56">
        <f t="shared" si="6"/>
        <v>0.17399999999999999</v>
      </c>
      <c r="S86" s="55">
        <v>9</v>
      </c>
      <c r="T86" s="55">
        <v>1</v>
      </c>
      <c r="U86" s="55">
        <v>0</v>
      </c>
      <c r="V86" s="55">
        <v>9</v>
      </c>
      <c r="W86" s="55">
        <v>1</v>
      </c>
      <c r="X86" s="55">
        <v>0</v>
      </c>
      <c r="Y86" s="59">
        <v>13</v>
      </c>
      <c r="Z86" s="58">
        <v>0</v>
      </c>
    </row>
    <row r="87" spans="1:26" ht="35.25" customHeight="1" x14ac:dyDescent="0.25">
      <c r="A87" s="28" t="s">
        <v>176</v>
      </c>
      <c r="B87" s="55">
        <v>75</v>
      </c>
      <c r="C87" s="55">
        <v>0</v>
      </c>
      <c r="D87" s="55"/>
      <c r="E87" s="55"/>
      <c r="F87" s="56">
        <f t="shared" si="0"/>
        <v>0</v>
      </c>
      <c r="G87" s="55"/>
      <c r="H87" s="55"/>
      <c r="I87" s="56">
        <f t="shared" si="1"/>
        <v>0</v>
      </c>
      <c r="J87" s="55"/>
      <c r="K87" s="55"/>
      <c r="L87" s="56">
        <f t="shared" si="2"/>
        <v>0</v>
      </c>
      <c r="M87" s="55"/>
      <c r="N87" s="55"/>
      <c r="O87" s="56">
        <f t="shared" si="5"/>
        <v>0</v>
      </c>
      <c r="P87" s="55"/>
      <c r="Q87" s="55"/>
      <c r="R87" s="56">
        <f t="shared" si="6"/>
        <v>0</v>
      </c>
      <c r="S87" s="55"/>
      <c r="T87" s="55"/>
      <c r="U87" s="56"/>
      <c r="V87" s="55"/>
      <c r="W87" s="55"/>
      <c r="X87" s="56"/>
      <c r="Y87" s="59">
        <v>0</v>
      </c>
      <c r="Z87" s="58">
        <v>0</v>
      </c>
    </row>
    <row r="88" spans="1:26" ht="35.25" customHeight="1" x14ac:dyDescent="0.25">
      <c r="A88" s="28" t="s">
        <v>60</v>
      </c>
      <c r="B88" s="12">
        <v>956</v>
      </c>
      <c r="C88" s="55">
        <v>9</v>
      </c>
      <c r="D88" s="55">
        <v>9</v>
      </c>
      <c r="E88" s="78">
        <v>0.47</v>
      </c>
      <c r="F88" s="79">
        <f t="shared" si="0"/>
        <v>0.11749999999999999</v>
      </c>
      <c r="G88" s="78">
        <v>9</v>
      </c>
      <c r="H88" s="78">
        <v>1.7</v>
      </c>
      <c r="I88" s="79">
        <f t="shared" si="1"/>
        <v>0.42499999999999999</v>
      </c>
      <c r="J88" s="55">
        <v>9</v>
      </c>
      <c r="K88" s="55">
        <v>0.1</v>
      </c>
      <c r="L88" s="56">
        <f t="shared" si="2"/>
        <v>2.0000000000000004E-2</v>
      </c>
      <c r="M88" s="55">
        <v>9</v>
      </c>
      <c r="N88" s="55">
        <v>17.100000000000001</v>
      </c>
      <c r="O88" s="56">
        <f t="shared" si="5"/>
        <v>5.13</v>
      </c>
      <c r="P88" s="55">
        <v>9</v>
      </c>
      <c r="Q88" s="55">
        <v>1.5</v>
      </c>
      <c r="R88" s="56">
        <f t="shared" si="6"/>
        <v>0.44999999999999996</v>
      </c>
      <c r="S88" s="55">
        <v>4</v>
      </c>
      <c r="T88" s="55">
        <v>1</v>
      </c>
      <c r="U88" s="56">
        <v>0</v>
      </c>
      <c r="V88" s="55">
        <v>9</v>
      </c>
      <c r="W88" s="55">
        <v>1</v>
      </c>
      <c r="X88" s="56">
        <v>0</v>
      </c>
      <c r="Y88" s="59">
        <v>11</v>
      </c>
      <c r="Z88" s="58">
        <v>0</v>
      </c>
    </row>
    <row r="89" spans="1:26" ht="35.25" customHeight="1" x14ac:dyDescent="0.25">
      <c r="A89" s="28" t="s">
        <v>216</v>
      </c>
      <c r="B89" s="12">
        <v>7223</v>
      </c>
      <c r="C89" s="55">
        <v>27</v>
      </c>
      <c r="D89" s="55">
        <v>27</v>
      </c>
      <c r="E89" s="55">
        <v>0.12</v>
      </c>
      <c r="F89" s="56">
        <f t="shared" si="0"/>
        <v>0.03</v>
      </c>
      <c r="G89" s="55">
        <v>27</v>
      </c>
      <c r="H89" s="55">
        <v>0.03</v>
      </c>
      <c r="I89" s="56">
        <f t="shared" si="1"/>
        <v>7.4999999999999997E-3</v>
      </c>
      <c r="J89" s="55">
        <v>15</v>
      </c>
      <c r="K89" s="55">
        <v>0.33</v>
      </c>
      <c r="L89" s="56">
        <f t="shared" si="2"/>
        <v>6.6000000000000003E-2</v>
      </c>
      <c r="M89" s="55">
        <v>26</v>
      </c>
      <c r="N89" s="55">
        <v>7.8</v>
      </c>
      <c r="O89" s="56">
        <f t="shared" si="3"/>
        <v>2.34</v>
      </c>
      <c r="P89" s="55">
        <v>26</v>
      </c>
      <c r="Q89" s="55">
        <v>0.57999999999999996</v>
      </c>
      <c r="R89" s="56">
        <f t="shared" si="4"/>
        <v>0.11599999999999999</v>
      </c>
      <c r="S89" s="55">
        <v>24</v>
      </c>
      <c r="T89" s="55">
        <v>1</v>
      </c>
      <c r="U89" s="55">
        <v>0</v>
      </c>
      <c r="V89" s="55">
        <v>24</v>
      </c>
      <c r="W89" s="55">
        <v>1</v>
      </c>
      <c r="X89" s="57">
        <v>0</v>
      </c>
      <c r="Y89" s="59">
        <v>31</v>
      </c>
      <c r="Z89" s="58">
        <v>0</v>
      </c>
    </row>
    <row r="90" spans="1:26" hidden="1" x14ac:dyDescent="0.25">
      <c r="A90" s="41" t="s">
        <v>61</v>
      </c>
      <c r="B90" s="12"/>
      <c r="C90" s="12">
        <f>SUM(C68:C89)</f>
        <v>443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1"/>
      <c r="Y90" s="60" t="s">
        <v>217</v>
      </c>
      <c r="Z90" s="60"/>
    </row>
    <row r="91" spans="1:26" ht="39.75" hidden="1" customHeight="1" x14ac:dyDescent="0.25">
      <c r="A91" s="30" t="s">
        <v>62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1"/>
      <c r="Y91" s="53" t="s">
        <v>218</v>
      </c>
      <c r="Z91" s="53" t="s">
        <v>219</v>
      </c>
    </row>
    <row r="92" spans="1:26" ht="42" hidden="1" customHeight="1" x14ac:dyDescent="0.25">
      <c r="A92" s="30" t="s">
        <v>63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1"/>
      <c r="Y92" s="54"/>
      <c r="Z92" s="54"/>
    </row>
    <row r="93" spans="1:26" hidden="1" x14ac:dyDescent="0.25">
      <c r="A93" s="42" t="s">
        <v>79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1"/>
      <c r="Y93" s="54"/>
      <c r="Z93" s="54"/>
    </row>
    <row r="94" spans="1:26" hidden="1" x14ac:dyDescent="0.25">
      <c r="A94" s="42" t="s">
        <v>150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1"/>
      <c r="Y94" s="54"/>
      <c r="Z94" s="54"/>
    </row>
    <row r="95" spans="1:26" hidden="1" x14ac:dyDescent="0.25">
      <c r="A95" s="19" t="s">
        <v>64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1"/>
      <c r="Y95" s="54"/>
      <c r="Z95" s="54"/>
    </row>
    <row r="96" spans="1:26" hidden="1" x14ac:dyDescent="0.25">
      <c r="A96" s="19" t="s">
        <v>65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1"/>
      <c r="Y96" s="54"/>
      <c r="Z96" s="54"/>
    </row>
    <row r="97" spans="1:26" hidden="1" x14ac:dyDescent="0.25">
      <c r="A97" s="19" t="s">
        <v>66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1"/>
      <c r="Y97" s="54"/>
      <c r="Z97" s="54"/>
    </row>
    <row r="98" spans="1:26" hidden="1" x14ac:dyDescent="0.25">
      <c r="A98" s="19" t="s">
        <v>67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1"/>
      <c r="Y98" s="54"/>
      <c r="Z98" s="54"/>
    </row>
    <row r="99" spans="1:26" hidden="1" x14ac:dyDescent="0.25">
      <c r="A99" s="19" t="s">
        <v>68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1"/>
      <c r="Y99" s="54"/>
      <c r="Z99" s="54"/>
    </row>
    <row r="100" spans="1:26" hidden="1" x14ac:dyDescent="0.25">
      <c r="A100" s="19" t="s">
        <v>69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1"/>
      <c r="Y100" s="54"/>
      <c r="Z100" s="54"/>
    </row>
    <row r="101" spans="1:26" hidden="1" x14ac:dyDescent="0.25">
      <c r="A101" s="19" t="s">
        <v>70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1"/>
      <c r="Y101" s="54"/>
      <c r="Z101" s="54"/>
    </row>
    <row r="102" spans="1:26" hidden="1" x14ac:dyDescent="0.25">
      <c r="A102" s="19" t="s">
        <v>71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1"/>
      <c r="Y102" s="54"/>
      <c r="Z102" s="54"/>
    </row>
    <row r="103" spans="1:26" hidden="1" x14ac:dyDescent="0.25">
      <c r="A103" s="19" t="s">
        <v>182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1"/>
      <c r="Y103" s="54"/>
      <c r="Z103" s="54"/>
    </row>
    <row r="104" spans="1:26" hidden="1" x14ac:dyDescent="0.25">
      <c r="A104" s="19" t="s">
        <v>72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1"/>
      <c r="Y104" s="54"/>
      <c r="Z104" s="54"/>
    </row>
    <row r="105" spans="1:26" hidden="1" x14ac:dyDescent="0.25">
      <c r="A105" s="19" t="s">
        <v>73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1"/>
      <c r="Y105" s="54"/>
      <c r="Z105" s="54"/>
    </row>
    <row r="106" spans="1:26" hidden="1" x14ac:dyDescent="0.25">
      <c r="A106" s="19" t="s">
        <v>74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1"/>
      <c r="Y106" s="54"/>
      <c r="Z106" s="54"/>
    </row>
    <row r="107" spans="1:26" hidden="1" x14ac:dyDescent="0.25">
      <c r="A107" s="21" t="s">
        <v>75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1"/>
      <c r="Y107" s="54"/>
      <c r="Z107" s="54"/>
    </row>
    <row r="108" spans="1:26" hidden="1" x14ac:dyDescent="0.25">
      <c r="A108" s="20" t="s">
        <v>76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1"/>
      <c r="Y108" s="54"/>
      <c r="Z108" s="54"/>
    </row>
    <row r="109" spans="1:26" hidden="1" x14ac:dyDescent="0.25">
      <c r="A109" s="20" t="s">
        <v>186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1"/>
      <c r="Y109" s="54"/>
      <c r="Z109" s="54"/>
    </row>
    <row r="110" spans="1:26" hidden="1" x14ac:dyDescent="0.25">
      <c r="A110" s="20" t="s">
        <v>190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1"/>
      <c r="Y110" s="54"/>
      <c r="Z110" s="54"/>
    </row>
    <row r="111" spans="1:26" hidden="1" x14ac:dyDescent="0.25">
      <c r="A111" s="20" t="s">
        <v>187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1"/>
      <c r="Y111" s="54"/>
      <c r="Z111" s="54"/>
    </row>
    <row r="112" spans="1:26" hidden="1" x14ac:dyDescent="0.25">
      <c r="A112" s="20" t="s">
        <v>189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1"/>
      <c r="Y112" s="54"/>
      <c r="Z112" s="54"/>
    </row>
    <row r="113" spans="1:26" hidden="1" x14ac:dyDescent="0.25">
      <c r="A113" s="20" t="s">
        <v>188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1"/>
      <c r="Y113" s="54"/>
      <c r="Z113" s="54"/>
    </row>
    <row r="114" spans="1:26" hidden="1" x14ac:dyDescent="0.25">
      <c r="A114" s="19" t="s">
        <v>77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1"/>
      <c r="Y114" s="54"/>
      <c r="Z114" s="54"/>
    </row>
    <row r="115" spans="1:26" hidden="1" x14ac:dyDescent="0.25">
      <c r="A115" s="19" t="s">
        <v>185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1"/>
      <c r="Y115" s="54"/>
      <c r="Z115" s="54"/>
    </row>
    <row r="116" spans="1:26" hidden="1" x14ac:dyDescent="0.25">
      <c r="A116" s="19" t="s">
        <v>184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1"/>
      <c r="Y116" s="54"/>
      <c r="Z116" s="54"/>
    </row>
    <row r="117" spans="1:26" hidden="1" x14ac:dyDescent="0.25">
      <c r="A117" s="19" t="s">
        <v>183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1"/>
      <c r="Y117" s="54"/>
      <c r="Z117" s="54"/>
    </row>
    <row r="118" spans="1:26" ht="25.5" hidden="1" x14ac:dyDescent="0.25">
      <c r="A118" s="19" t="s">
        <v>78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1"/>
      <c r="Y118" s="54"/>
      <c r="Z118" s="54"/>
    </row>
    <row r="119" spans="1:26" hidden="1" x14ac:dyDescent="0.25">
      <c r="A119" s="43" t="s">
        <v>80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4"/>
      <c r="Y119" s="54"/>
      <c r="Z119" s="54"/>
    </row>
    <row r="120" spans="1:26" hidden="1" x14ac:dyDescent="0.25">
      <c r="A120" s="43" t="s">
        <v>151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4"/>
      <c r="Y120" s="54"/>
      <c r="Z120" s="54"/>
    </row>
    <row r="121" spans="1:26" ht="25.5" hidden="1" x14ac:dyDescent="0.25">
      <c r="A121" s="31" t="s">
        <v>81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4"/>
      <c r="Y121" s="54"/>
      <c r="Z121" s="54"/>
    </row>
    <row r="122" spans="1:26" hidden="1" x14ac:dyDescent="0.25">
      <c r="A122" s="31" t="s">
        <v>82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4"/>
      <c r="Y122" s="54"/>
      <c r="Z122" s="54"/>
    </row>
    <row r="123" spans="1:26" hidden="1" x14ac:dyDescent="0.25">
      <c r="A123" s="31" t="s">
        <v>83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4"/>
      <c r="Y123" s="54"/>
      <c r="Z123" s="54"/>
    </row>
    <row r="124" spans="1:26" hidden="1" x14ac:dyDescent="0.25">
      <c r="A124" s="31" t="s">
        <v>84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4"/>
      <c r="Y124" s="54"/>
      <c r="Z124" s="54"/>
    </row>
    <row r="125" spans="1:26" hidden="1" x14ac:dyDescent="0.25">
      <c r="A125" s="31" t="s">
        <v>85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4"/>
      <c r="Y125" s="54"/>
      <c r="Z125" s="54"/>
    </row>
    <row r="126" spans="1:26" hidden="1" x14ac:dyDescent="0.25">
      <c r="A126" s="31" t="s">
        <v>86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4"/>
      <c r="Y126" s="54"/>
      <c r="Z126" s="54"/>
    </row>
    <row r="127" spans="1:26" hidden="1" x14ac:dyDescent="0.25">
      <c r="A127" s="31" t="s">
        <v>87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4"/>
      <c r="Y127" s="54"/>
      <c r="Z127" s="54"/>
    </row>
    <row r="128" spans="1:26" hidden="1" x14ac:dyDescent="0.25">
      <c r="A128" s="31" t="s">
        <v>88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4"/>
      <c r="Y128" s="54"/>
      <c r="Z128" s="54"/>
    </row>
    <row r="129" spans="1:26" hidden="1" x14ac:dyDescent="0.25">
      <c r="A129" s="31" t="s">
        <v>89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4"/>
      <c r="Y129" s="54"/>
      <c r="Z129" s="54"/>
    </row>
    <row r="130" spans="1:26" hidden="1" x14ac:dyDescent="0.25">
      <c r="A130" s="31" t="s">
        <v>90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4"/>
      <c r="Y130" s="54"/>
      <c r="Z130" s="54"/>
    </row>
    <row r="131" spans="1:26" hidden="1" x14ac:dyDescent="0.25">
      <c r="A131" s="31" t="s">
        <v>91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4"/>
      <c r="Y131" s="54"/>
      <c r="Z131" s="54"/>
    </row>
    <row r="132" spans="1:26" hidden="1" x14ac:dyDescent="0.25">
      <c r="A132" s="31" t="s">
        <v>92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4"/>
      <c r="Y132" s="54"/>
      <c r="Z132" s="54"/>
    </row>
    <row r="133" spans="1:26" hidden="1" x14ac:dyDescent="0.25">
      <c r="A133" s="31" t="s">
        <v>196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4"/>
      <c r="Y133" s="54"/>
      <c r="Z133" s="54"/>
    </row>
    <row r="134" spans="1:26" hidden="1" x14ac:dyDescent="0.25">
      <c r="A134" s="31" t="s">
        <v>195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4"/>
      <c r="Y134" s="54"/>
      <c r="Z134" s="54"/>
    </row>
    <row r="135" spans="1:26" hidden="1" x14ac:dyDescent="0.25">
      <c r="A135" s="31" t="s">
        <v>203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4"/>
      <c r="Y135" s="54"/>
      <c r="Z135" s="54"/>
    </row>
    <row r="136" spans="1:26" hidden="1" x14ac:dyDescent="0.25">
      <c r="A136" s="31" t="s">
        <v>198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4"/>
      <c r="Y136" s="54"/>
      <c r="Z136" s="54"/>
    </row>
    <row r="137" spans="1:26" hidden="1" x14ac:dyDescent="0.25">
      <c r="A137" s="31" t="s">
        <v>199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4"/>
      <c r="Y137" s="54"/>
      <c r="Z137" s="54"/>
    </row>
    <row r="138" spans="1:26" hidden="1" x14ac:dyDescent="0.25">
      <c r="A138" s="31" t="s">
        <v>200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4"/>
      <c r="Y138" s="54"/>
      <c r="Z138" s="54"/>
    </row>
    <row r="139" spans="1:26" hidden="1" x14ac:dyDescent="0.25">
      <c r="A139" s="31" t="s">
        <v>193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4"/>
      <c r="Y139" s="54"/>
      <c r="Z139" s="54"/>
    </row>
    <row r="140" spans="1:26" hidden="1" x14ac:dyDescent="0.25">
      <c r="A140" s="31" t="s">
        <v>197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4"/>
      <c r="Y140" s="54"/>
      <c r="Z140" s="54"/>
    </row>
    <row r="141" spans="1:26" hidden="1" x14ac:dyDescent="0.25">
      <c r="A141" s="31" t="s">
        <v>194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4"/>
      <c r="Y141" s="54"/>
      <c r="Z141" s="54"/>
    </row>
    <row r="142" spans="1:26" hidden="1" x14ac:dyDescent="0.25">
      <c r="A142" s="31" t="s">
        <v>191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4"/>
      <c r="Y142" s="54"/>
      <c r="Z142" s="54"/>
    </row>
    <row r="143" spans="1:26" hidden="1" x14ac:dyDescent="0.25">
      <c r="A143" s="31" t="s">
        <v>201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4"/>
      <c r="Y143" s="54"/>
      <c r="Z143" s="54"/>
    </row>
    <row r="144" spans="1:26" hidden="1" x14ac:dyDescent="0.25">
      <c r="A144" s="31" t="s">
        <v>202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4"/>
      <c r="Y144" s="54"/>
      <c r="Z144" s="54"/>
    </row>
    <row r="145" spans="1:26" hidden="1" x14ac:dyDescent="0.25">
      <c r="A145" s="31" t="s">
        <v>192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4"/>
      <c r="Y145" s="54"/>
      <c r="Z145" s="54"/>
    </row>
    <row r="146" spans="1:26" hidden="1" x14ac:dyDescent="0.25">
      <c r="A146" s="31" t="s">
        <v>205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4"/>
      <c r="Y146" s="54"/>
      <c r="Z146" s="54"/>
    </row>
    <row r="147" spans="1:26" hidden="1" x14ac:dyDescent="0.25">
      <c r="A147" s="31" t="s">
        <v>204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4"/>
      <c r="Y147" s="54"/>
      <c r="Z147" s="54"/>
    </row>
    <row r="148" spans="1:26" hidden="1" x14ac:dyDescent="0.25">
      <c r="A148" s="44" t="s">
        <v>152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4"/>
      <c r="Y148" s="54"/>
      <c r="Z148" s="54"/>
    </row>
    <row r="149" spans="1:26" ht="25.5" hidden="1" x14ac:dyDescent="0.25">
      <c r="A149" s="50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4"/>
      <c r="Y149" s="54"/>
      <c r="Z149" s="54"/>
    </row>
    <row r="150" spans="1:26" hidden="1" x14ac:dyDescent="0.25">
      <c r="A150" s="26" t="s">
        <v>93</v>
      </c>
      <c r="B150" s="12"/>
      <c r="C150" s="12"/>
      <c r="D150" s="12"/>
      <c r="E150" s="12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4"/>
      <c r="Y150" s="54"/>
      <c r="Z150" s="54"/>
    </row>
    <row r="151" spans="1:26" hidden="1" x14ac:dyDescent="0.25">
      <c r="A151" s="27" t="s">
        <v>94</v>
      </c>
      <c r="B151" s="12"/>
      <c r="C151" s="12"/>
      <c r="D151" s="12"/>
      <c r="E151" s="12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4"/>
      <c r="Y151" s="54"/>
      <c r="Z151" s="54"/>
    </row>
    <row r="152" spans="1:26" hidden="1" x14ac:dyDescent="0.25">
      <c r="A152" s="27" t="s">
        <v>95</v>
      </c>
      <c r="B152" s="12"/>
      <c r="C152" s="12"/>
      <c r="D152" s="12"/>
      <c r="E152" s="12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4"/>
      <c r="Y152" s="54"/>
      <c r="Z152" s="54"/>
    </row>
    <row r="153" spans="1:26" hidden="1" x14ac:dyDescent="0.25">
      <c r="A153" s="27" t="s">
        <v>96</v>
      </c>
      <c r="B153" s="12"/>
      <c r="C153" s="12"/>
      <c r="D153" s="12"/>
      <c r="E153" s="12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4"/>
      <c r="Y153" s="54"/>
      <c r="Z153" s="54"/>
    </row>
    <row r="154" spans="1:26" hidden="1" x14ac:dyDescent="0.25">
      <c r="A154" s="25" t="s">
        <v>97</v>
      </c>
      <c r="B154" s="12"/>
      <c r="C154" s="12"/>
      <c r="D154" s="12"/>
      <c r="E154" s="12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4"/>
      <c r="Y154" s="54"/>
      <c r="Z154" s="54"/>
    </row>
    <row r="155" spans="1:26" hidden="1" x14ac:dyDescent="0.25">
      <c r="A155" s="25" t="s">
        <v>98</v>
      </c>
      <c r="B155" s="12"/>
      <c r="C155" s="12"/>
      <c r="D155" s="12"/>
      <c r="E155" s="12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4"/>
      <c r="Y155" s="54"/>
      <c r="Z155" s="54"/>
    </row>
    <row r="156" spans="1:26" hidden="1" x14ac:dyDescent="0.25">
      <c r="A156" s="25" t="s">
        <v>99</v>
      </c>
      <c r="B156" s="12"/>
      <c r="C156" s="12"/>
      <c r="D156" s="12"/>
      <c r="E156" s="12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4"/>
      <c r="Y156" s="54"/>
      <c r="Z156" s="54"/>
    </row>
    <row r="157" spans="1:26" hidden="1" x14ac:dyDescent="0.25">
      <c r="A157" s="25" t="s">
        <v>100</v>
      </c>
      <c r="B157" s="12"/>
      <c r="C157" s="12"/>
      <c r="D157" s="12"/>
      <c r="E157" s="12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4"/>
      <c r="Y157" s="54"/>
      <c r="Z157" s="54"/>
    </row>
    <row r="158" spans="1:26" hidden="1" x14ac:dyDescent="0.25">
      <c r="A158" s="25" t="s">
        <v>101</v>
      </c>
      <c r="B158" s="12"/>
      <c r="C158" s="12"/>
      <c r="D158" s="12"/>
      <c r="E158" s="12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4"/>
      <c r="Y158" s="54"/>
      <c r="Z158" s="54"/>
    </row>
    <row r="159" spans="1:26" hidden="1" x14ac:dyDescent="0.25">
      <c r="A159" s="25" t="s">
        <v>102</v>
      </c>
      <c r="B159" s="12"/>
      <c r="C159" s="12"/>
      <c r="D159" s="12"/>
      <c r="E159" s="12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4"/>
      <c r="Y159" s="54"/>
      <c r="Z159" s="54"/>
    </row>
    <row r="160" spans="1:26" hidden="1" x14ac:dyDescent="0.25">
      <c r="A160" s="25" t="s">
        <v>103</v>
      </c>
      <c r="B160" s="12"/>
      <c r="C160" s="12"/>
      <c r="D160" s="12"/>
      <c r="E160" s="12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4"/>
      <c r="Y160" s="54"/>
      <c r="Z160" s="54"/>
    </row>
    <row r="161" spans="1:26" hidden="1" x14ac:dyDescent="0.25">
      <c r="A161" s="25" t="s">
        <v>104</v>
      </c>
      <c r="B161" s="12"/>
      <c r="C161" s="12"/>
      <c r="D161" s="12"/>
      <c r="E161" s="12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4"/>
      <c r="Y161" s="54"/>
      <c r="Z161" s="54"/>
    </row>
    <row r="162" spans="1:26" hidden="1" x14ac:dyDescent="0.25">
      <c r="A162" s="25" t="s">
        <v>105</v>
      </c>
      <c r="B162" s="12"/>
      <c r="C162" s="12"/>
      <c r="D162" s="12"/>
      <c r="E162" s="12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4"/>
      <c r="Y162" s="54"/>
      <c r="Z162" s="54"/>
    </row>
    <row r="163" spans="1:26" hidden="1" x14ac:dyDescent="0.25">
      <c r="A163" s="25" t="s">
        <v>106</v>
      </c>
      <c r="B163" s="12"/>
      <c r="C163" s="12"/>
      <c r="D163" s="12"/>
      <c r="E163" s="12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4"/>
      <c r="Y163" s="54"/>
      <c r="Z163" s="54"/>
    </row>
    <row r="164" spans="1:26" hidden="1" x14ac:dyDescent="0.25">
      <c r="A164" s="25" t="s">
        <v>107</v>
      </c>
      <c r="B164" s="12"/>
      <c r="C164" s="12"/>
      <c r="D164" s="12"/>
      <c r="E164" s="12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4"/>
      <c r="Y164" s="54"/>
      <c r="Z164" s="54"/>
    </row>
    <row r="165" spans="1:26" hidden="1" x14ac:dyDescent="0.25">
      <c r="A165" s="25" t="s">
        <v>108</v>
      </c>
      <c r="B165" s="12"/>
      <c r="C165" s="12"/>
      <c r="D165" s="12"/>
      <c r="E165" s="12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4"/>
      <c r="Y165" s="54"/>
      <c r="Z165" s="54"/>
    </row>
    <row r="166" spans="1:26" hidden="1" x14ac:dyDescent="0.25">
      <c r="A166" s="25" t="s">
        <v>109</v>
      </c>
      <c r="B166" s="15"/>
      <c r="C166" s="15"/>
      <c r="D166" s="15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1"/>
      <c r="Y166" s="54"/>
      <c r="Z166" s="54"/>
    </row>
    <row r="167" spans="1:26" hidden="1" x14ac:dyDescent="0.25">
      <c r="A167" s="25" t="s">
        <v>110</v>
      </c>
      <c r="B167" s="15"/>
      <c r="C167" s="15"/>
      <c r="D167" s="15"/>
      <c r="E167" s="15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1"/>
      <c r="Y167" s="54"/>
      <c r="Z167" s="54"/>
    </row>
    <row r="168" spans="1:26" hidden="1" x14ac:dyDescent="0.25">
      <c r="A168" s="25" t="s">
        <v>111</v>
      </c>
      <c r="B168" s="15"/>
      <c r="C168" s="15"/>
      <c r="D168" s="15"/>
      <c r="E168" s="1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1"/>
      <c r="Y168" s="54"/>
      <c r="Z168" s="54"/>
    </row>
    <row r="169" spans="1:26" hidden="1" x14ac:dyDescent="0.25">
      <c r="A169" s="25" t="s">
        <v>112</v>
      </c>
      <c r="B169" s="15"/>
      <c r="C169" s="15"/>
      <c r="D169" s="15"/>
      <c r="E169" s="1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1"/>
      <c r="Y169" s="54"/>
      <c r="Z169" s="54"/>
    </row>
    <row r="170" spans="1:26" hidden="1" x14ac:dyDescent="0.25">
      <c r="A170" s="25" t="s">
        <v>113</v>
      </c>
      <c r="B170" s="15"/>
      <c r="C170" s="15"/>
      <c r="D170" s="15"/>
      <c r="E170" s="1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1"/>
      <c r="Y170" s="54"/>
      <c r="Z170" s="54"/>
    </row>
    <row r="171" spans="1:26" hidden="1" x14ac:dyDescent="0.25">
      <c r="A171" s="25" t="s">
        <v>114</v>
      </c>
      <c r="B171" s="15"/>
      <c r="C171" s="15"/>
      <c r="D171" s="15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1"/>
      <c r="Y171" s="54"/>
      <c r="Z171" s="54"/>
    </row>
    <row r="172" spans="1:26" hidden="1" x14ac:dyDescent="0.25">
      <c r="A172" s="25" t="s">
        <v>115</v>
      </c>
      <c r="B172" s="15"/>
      <c r="C172" s="15"/>
      <c r="D172" s="15"/>
      <c r="E172" s="15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1"/>
      <c r="Y172" s="54"/>
      <c r="Z172" s="54"/>
    </row>
    <row r="173" spans="1:26" hidden="1" x14ac:dyDescent="0.25">
      <c r="A173" s="25" t="s">
        <v>206</v>
      </c>
      <c r="B173" s="15"/>
      <c r="C173" s="15"/>
      <c r="D173" s="15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1"/>
      <c r="Y173" s="54"/>
      <c r="Z173" s="54"/>
    </row>
    <row r="174" spans="1:26" hidden="1" x14ac:dyDescent="0.25">
      <c r="A174" s="25" t="s">
        <v>116</v>
      </c>
      <c r="B174" s="15"/>
      <c r="C174" s="15"/>
      <c r="D174" s="15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1"/>
      <c r="Y174" s="54"/>
      <c r="Z174" s="54"/>
    </row>
    <row r="175" spans="1:26" hidden="1" x14ac:dyDescent="0.25">
      <c r="A175" s="25" t="s">
        <v>117</v>
      </c>
      <c r="B175" s="15"/>
      <c r="C175" s="15"/>
      <c r="D175" s="15"/>
      <c r="E175" s="15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1"/>
      <c r="Y175" s="54"/>
      <c r="Z175" s="54"/>
    </row>
    <row r="176" spans="1:26" hidden="1" x14ac:dyDescent="0.25">
      <c r="A176" s="25" t="s">
        <v>118</v>
      </c>
      <c r="B176" s="15"/>
      <c r="C176" s="15"/>
      <c r="D176" s="15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1"/>
      <c r="Y176" s="54"/>
      <c r="Z176" s="54"/>
    </row>
    <row r="177" spans="1:24" hidden="1" x14ac:dyDescent="0.25">
      <c r="A177" s="25" t="s">
        <v>119</v>
      </c>
      <c r="B177" s="15"/>
      <c r="C177" s="15"/>
      <c r="D177" s="15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1"/>
    </row>
    <row r="178" spans="1:24" hidden="1" x14ac:dyDescent="0.25">
      <c r="A178" s="45" t="s">
        <v>145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1"/>
    </row>
    <row r="179" spans="1:24" hidden="1" x14ac:dyDescent="0.25">
      <c r="A179" s="45" t="s">
        <v>154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1"/>
    </row>
    <row r="180" spans="1:24" hidden="1" x14ac:dyDescent="0.25">
      <c r="A180" s="32" t="s">
        <v>120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1"/>
    </row>
    <row r="181" spans="1:24" ht="25.5" hidden="1" x14ac:dyDescent="0.25">
      <c r="A181" s="32" t="s">
        <v>121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1"/>
    </row>
    <row r="182" spans="1:24" hidden="1" x14ac:dyDescent="0.25">
      <c r="A182" s="32" t="s">
        <v>122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1"/>
    </row>
    <row r="183" spans="1:24" hidden="1" x14ac:dyDescent="0.25">
      <c r="A183" s="32" t="s">
        <v>123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1"/>
    </row>
    <row r="184" spans="1:24" hidden="1" x14ac:dyDescent="0.25">
      <c r="A184" s="32" t="s">
        <v>124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1"/>
    </row>
    <row r="185" spans="1:24" hidden="1" x14ac:dyDescent="0.25">
      <c r="A185" s="32" t="s">
        <v>125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1"/>
    </row>
    <row r="186" spans="1:24" hidden="1" x14ac:dyDescent="0.25">
      <c r="A186" s="32" t="s">
        <v>126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1"/>
    </row>
    <row r="187" spans="1:24" hidden="1" x14ac:dyDescent="0.25">
      <c r="A187" s="32" t="s">
        <v>127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1"/>
    </row>
    <row r="188" spans="1:24" hidden="1" x14ac:dyDescent="0.25">
      <c r="A188" s="46" t="s">
        <v>128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4"/>
    </row>
    <row r="189" spans="1:24" hidden="1" x14ac:dyDescent="0.25">
      <c r="A189" s="47" t="s">
        <v>129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4"/>
    </row>
    <row r="190" spans="1:24" ht="15.75" hidden="1" x14ac:dyDescent="0.25">
      <c r="A190" s="49" t="s">
        <v>130</v>
      </c>
      <c r="B190" s="6"/>
      <c r="C190" s="6"/>
      <c r="D190" s="6"/>
      <c r="E190" s="6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7"/>
    </row>
    <row r="191" spans="1:24" ht="15.75" hidden="1" x14ac:dyDescent="0.25">
      <c r="A191" s="48" t="s">
        <v>131</v>
      </c>
      <c r="B191" s="2"/>
      <c r="C191" s="2"/>
      <c r="D191" s="2"/>
      <c r="E191" s="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5"/>
    </row>
    <row r="192" spans="1:24" ht="28.5" hidden="1" customHeight="1" x14ac:dyDescent="0.25">
      <c r="A192" s="48" t="s">
        <v>155</v>
      </c>
      <c r="B192" s="2"/>
      <c r="C192" s="2"/>
      <c r="D192" s="2"/>
      <c r="E192" s="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5"/>
    </row>
    <row r="193" spans="1:24" ht="15.75" hidden="1" x14ac:dyDescent="0.25">
      <c r="A193" s="23" t="s">
        <v>207</v>
      </c>
      <c r="B193" s="8"/>
      <c r="C193" s="8"/>
      <c r="D193" s="8"/>
      <c r="E193" s="8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9"/>
    </row>
    <row r="194" spans="1:24" ht="15.75" hidden="1" x14ac:dyDescent="0.25">
      <c r="A194" s="22" t="s">
        <v>214</v>
      </c>
      <c r="B194" s="2"/>
      <c r="C194" s="2"/>
      <c r="D194" s="2"/>
      <c r="E194" s="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5"/>
    </row>
    <row r="195" spans="1:24" ht="15.75" hidden="1" x14ac:dyDescent="0.25">
      <c r="A195" s="22" t="s">
        <v>132</v>
      </c>
      <c r="B195" s="2"/>
      <c r="C195" s="2"/>
      <c r="D195" s="2"/>
      <c r="E195" s="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5"/>
    </row>
    <row r="196" spans="1:24" ht="15.75" hidden="1" x14ac:dyDescent="0.25">
      <c r="A196" s="22" t="s">
        <v>208</v>
      </c>
      <c r="B196" s="2"/>
      <c r="C196" s="2"/>
      <c r="D196" s="2"/>
      <c r="E196" s="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9"/>
    </row>
    <row r="197" spans="1:24" ht="15.75" hidden="1" x14ac:dyDescent="0.25">
      <c r="A197" s="22" t="s">
        <v>215</v>
      </c>
      <c r="B197" s="2"/>
      <c r="C197" s="2"/>
      <c r="D197" s="2"/>
      <c r="E197" s="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5"/>
    </row>
    <row r="198" spans="1:24" ht="15.75" hidden="1" x14ac:dyDescent="0.25">
      <c r="A198" s="22" t="s">
        <v>213</v>
      </c>
      <c r="B198" s="2"/>
      <c r="C198" s="2"/>
      <c r="D198" s="2"/>
      <c r="E198" s="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5"/>
    </row>
    <row r="199" spans="1:24" ht="15.75" hidden="1" x14ac:dyDescent="0.25">
      <c r="A199" s="22" t="s">
        <v>210</v>
      </c>
      <c r="B199" s="2"/>
      <c r="C199" s="2"/>
      <c r="D199" s="2"/>
      <c r="E199" s="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9"/>
    </row>
    <row r="200" spans="1:24" ht="15.75" hidden="1" x14ac:dyDescent="0.25">
      <c r="A200" s="22" t="s">
        <v>133</v>
      </c>
      <c r="B200" s="2"/>
      <c r="C200" s="2"/>
      <c r="D200" s="2"/>
      <c r="E200" s="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5"/>
    </row>
    <row r="201" spans="1:24" ht="15.75" hidden="1" x14ac:dyDescent="0.25">
      <c r="A201" s="22" t="s">
        <v>209</v>
      </c>
      <c r="B201" s="2"/>
      <c r="C201" s="2"/>
      <c r="D201" s="2"/>
      <c r="E201" s="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5"/>
    </row>
    <row r="202" spans="1:24" ht="15.75" hidden="1" x14ac:dyDescent="0.25">
      <c r="A202" s="22" t="s">
        <v>134</v>
      </c>
      <c r="B202" s="2"/>
      <c r="C202" s="2"/>
      <c r="D202" s="2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hidden="1" x14ac:dyDescent="0.25">
      <c r="A203" s="22" t="s">
        <v>135</v>
      </c>
      <c r="B203" s="2"/>
      <c r="C203" s="2"/>
      <c r="D203" s="2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hidden="1" x14ac:dyDescent="0.25">
      <c r="A204" s="22" t="s">
        <v>211</v>
      </c>
      <c r="B204" s="2"/>
      <c r="C204" s="2"/>
      <c r="D204" s="2"/>
      <c r="E204" s="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9"/>
    </row>
    <row r="205" spans="1:24" ht="15.75" hidden="1" x14ac:dyDescent="0.25">
      <c r="A205" s="24" t="s">
        <v>212</v>
      </c>
      <c r="B205" s="3"/>
      <c r="C205" s="3"/>
      <c r="D205" s="3"/>
      <c r="E205" s="3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5"/>
    </row>
  </sheetData>
  <mergeCells count="13">
    <mergeCell ref="Y3:Z3"/>
    <mergeCell ref="Y90:Z90"/>
    <mergeCell ref="C2:Z2"/>
    <mergeCell ref="A2:A4"/>
    <mergeCell ref="B2:B4"/>
    <mergeCell ref="C3:C4"/>
    <mergeCell ref="D3:F3"/>
    <mergeCell ref="G3:I3"/>
    <mergeCell ref="J3:L3"/>
    <mergeCell ref="M3:O3"/>
    <mergeCell ref="P3:R3"/>
    <mergeCell ref="S3:U3"/>
    <mergeCell ref="V3:X3"/>
  </mergeCells>
  <pageMargins left="0.11811023622047245" right="0.11811023622047245" top="0.15748031496062992" bottom="0.15748031496062992" header="0.11811023622047245" footer="0.11811023622047245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2026-06-24T05:28:23Z</dcterms:modified>
</cp:coreProperties>
</file>